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0.35.121\BookKeeping\D-Project Reporting\2021\Year End Review Documents\Reporting Requirements\10-31\"/>
    </mc:Choice>
  </mc:AlternateContent>
  <xr:revisionPtr revIDLastSave="0" documentId="13_ncr:1_{AFC4FBFA-AE98-4BDE-9AE8-CEAAE0AB1234}" xr6:coauthVersionLast="47" xr6:coauthVersionMax="47" xr10:uidLastSave="{00000000-0000-0000-0000-000000000000}"/>
  <bookViews>
    <workbookView xWindow="690" yWindow="120" windowWidth="28035" windowHeight="14790" xr2:uid="{00000000-000D-0000-FFFF-FFFF00000000}"/>
  </bookViews>
  <sheets>
    <sheet name="Summary" sheetId="2" r:id="rId1"/>
    <sheet name="data" sheetId="1" state="hidden" r:id="rId2"/>
  </sheets>
  <externalReferences>
    <externalReference r:id="rId3"/>
    <externalReference r:id="rId4"/>
  </externalReferences>
  <definedNames>
    <definedName name="_xlnm._FilterDatabase" localSheetId="1" hidden="1">data!$A$1:$AB$58</definedName>
    <definedName name="_xlnm._FilterDatabase" localSheetId="0" hidden="1">Summary!$A$10:$AY$72</definedName>
  </definedNames>
  <calcPr calcId="191029" iterate="1" iterateCount="300" iterateDelta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8" i="1" l="1"/>
  <c r="P58" i="1"/>
  <c r="T30" i="1"/>
  <c r="P30" i="1"/>
  <c r="Y58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20" i="1"/>
  <c r="T21" i="1"/>
  <c r="T22" i="1"/>
  <c r="T23" i="1"/>
  <c r="T24" i="1"/>
  <c r="T25" i="1"/>
  <c r="T26" i="1"/>
  <c r="T27" i="1"/>
  <c r="T28" i="1"/>
  <c r="T29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8" i="1"/>
  <c r="O49" i="1"/>
  <c r="O50" i="1"/>
  <c r="O51" i="1"/>
  <c r="O52" i="1"/>
  <c r="O53" i="1"/>
  <c r="O54" i="1"/>
  <c r="O55" i="1"/>
  <c r="O56" i="1"/>
  <c r="O57" i="1"/>
  <c r="O58" i="1"/>
  <c r="O2" i="1"/>
  <c r="AC58" i="1" l="1"/>
  <c r="AB66" i="2"/>
  <c r="AB65" i="2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2" i="1"/>
  <c r="Z3" i="1" l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AA2" i="1"/>
  <c r="Z2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41" i="1"/>
  <c r="AB60" i="2"/>
  <c r="AB63" i="2"/>
  <c r="AB64" i="2"/>
  <c r="AB67" i="2"/>
  <c r="V51" i="1" l="1"/>
  <c r="V47" i="1"/>
  <c r="V43" i="1"/>
  <c r="V4" i="1"/>
  <c r="V12" i="1"/>
  <c r="V36" i="1"/>
  <c r="V40" i="1"/>
  <c r="V57" i="1"/>
  <c r="V49" i="1"/>
  <c r="V45" i="1"/>
  <c r="V10" i="1"/>
  <c r="V14" i="1"/>
  <c r="V18" i="1"/>
  <c r="V26" i="1"/>
  <c r="V34" i="1"/>
  <c r="V38" i="1"/>
  <c r="V55" i="1"/>
  <c r="V8" i="1"/>
  <c r="V56" i="1"/>
  <c r="V52" i="1"/>
  <c r="V11" i="1"/>
  <c r="V15" i="1"/>
  <c r="V23" i="1"/>
  <c r="V27" i="1"/>
  <c r="V35" i="1"/>
  <c r="V13" i="1"/>
  <c r="V17" i="1"/>
  <c r="V25" i="1"/>
  <c r="AB27" i="1"/>
  <c r="AB55" i="1"/>
  <c r="V3" i="1"/>
  <c r="V50" i="1"/>
  <c r="V42" i="1"/>
  <c r="AB58" i="1"/>
  <c r="V58" i="1"/>
  <c r="AB56" i="1"/>
  <c r="AB57" i="1"/>
  <c r="AB54" i="1"/>
  <c r="V2" i="1"/>
  <c r="V28" i="1"/>
  <c r="V37" i="1"/>
  <c r="V22" i="1"/>
  <c r="V20" i="1"/>
  <c r="V9" i="1"/>
  <c r="V7" i="1"/>
  <c r="V5" i="1"/>
  <c r="V32" i="1"/>
  <c r="V48" i="1"/>
  <c r="V46" i="1"/>
  <c r="V44" i="1"/>
  <c r="V16" i="1"/>
  <c r="V39" i="1"/>
  <c r="V53" i="1"/>
  <c r="V33" i="1"/>
  <c r="V31" i="1"/>
  <c r="V29" i="1"/>
  <c r="V30" i="1"/>
  <c r="V41" i="1"/>
  <c r="V24" i="1"/>
  <c r="V21" i="1"/>
  <c r="V19" i="1"/>
  <c r="V6" i="1"/>
  <c r="V54" i="1"/>
  <c r="AB62" i="2"/>
  <c r="AB16" i="2"/>
  <c r="AB61" i="2"/>
  <c r="AB15" i="2"/>
  <c r="AB14" i="2"/>
  <c r="AB59" i="2"/>
  <c r="AB58" i="2"/>
  <c r="AB57" i="2"/>
  <c r="AB56" i="2"/>
  <c r="AB13" i="2"/>
  <c r="AB12" i="2"/>
  <c r="AB11" i="2"/>
  <c r="AB55" i="2"/>
  <c r="AB54" i="2"/>
  <c r="AB53" i="2"/>
  <c r="AB52" i="2"/>
  <c r="AB51" i="2"/>
  <c r="AB47" i="2"/>
  <c r="AB46" i="2"/>
  <c r="AB45" i="2"/>
  <c r="AB44" i="2"/>
  <c r="AB50" i="2"/>
  <c r="AB43" i="2"/>
  <c r="AB49" i="2"/>
  <c r="AB48" i="2"/>
  <c r="AB42" i="2"/>
  <c r="AB40" i="2"/>
  <c r="AB39" i="2"/>
  <c r="AB38" i="2"/>
  <c r="AB41" i="2"/>
  <c r="AB37" i="2"/>
  <c r="AB36" i="2"/>
  <c r="AB35" i="2"/>
  <c r="AB32" i="2"/>
  <c r="AB31" i="2"/>
  <c r="AB34" i="2"/>
  <c r="AB33" i="2"/>
  <c r="AB30" i="2"/>
  <c r="AB29" i="2"/>
  <c r="AB28" i="2"/>
  <c r="AB27" i="2"/>
  <c r="AB26" i="2"/>
  <c r="AB25" i="2"/>
  <c r="AB24" i="2"/>
  <c r="AB23" i="2"/>
  <c r="AB22" i="2"/>
  <c r="AB19" i="2"/>
  <c r="AB21" i="2"/>
  <c r="AB18" i="2"/>
  <c r="AB17" i="2"/>
  <c r="AB20" i="2"/>
  <c r="AB2" i="1" l="1"/>
  <c r="AB8" i="1"/>
  <c r="AB16" i="1"/>
  <c r="AB24" i="1"/>
  <c r="AB32" i="1"/>
  <c r="AB40" i="1"/>
  <c r="AB48" i="1"/>
  <c r="AB4" i="1"/>
  <c r="AB12" i="1"/>
  <c r="AB20" i="1"/>
  <c r="AB28" i="1"/>
  <c r="AB36" i="1"/>
  <c r="AB44" i="1"/>
  <c r="AB52" i="1"/>
  <c r="AB5" i="1"/>
  <c r="AB9" i="1"/>
  <c r="AB13" i="1"/>
  <c r="AB17" i="1"/>
  <c r="AB21" i="1"/>
  <c r="AB25" i="1"/>
  <c r="AB29" i="1"/>
  <c r="AB33" i="1"/>
  <c r="AB37" i="1"/>
  <c r="AB41" i="1"/>
  <c r="AB45" i="1"/>
  <c r="AB49" i="1"/>
  <c r="AB53" i="1"/>
  <c r="AB6" i="1"/>
  <c r="AB10" i="1"/>
  <c r="AB14" i="1"/>
  <c r="AB18" i="1"/>
  <c r="AB22" i="1"/>
  <c r="AB26" i="1"/>
  <c r="AB30" i="1"/>
  <c r="AB34" i="1"/>
  <c r="AB38" i="1"/>
  <c r="AB42" i="1"/>
  <c r="AB46" i="1"/>
  <c r="AB50" i="1"/>
  <c r="AB3" i="1"/>
  <c r="AB7" i="1"/>
  <c r="AB11" i="1"/>
  <c r="AB15" i="1"/>
  <c r="AB19" i="1"/>
  <c r="AB23" i="1"/>
  <c r="AB31" i="1"/>
  <c r="AB35" i="1"/>
  <c r="AB39" i="1"/>
  <c r="AB43" i="1"/>
  <c r="AB47" i="1"/>
  <c r="AB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tc={81F0F4C6-CA37-455A-85EE-2C72006A2975}</author>
  </authors>
  <commentList>
    <comment ref="AA10" authorId="0" shapeId="0" xr:uid="{81F0F4C6-CA37-455A-85EE-2C72006A2975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Year here is the ACTUAL tax return year (i.e. the date the fiscal year started), not NEF's year for tracking.  So for 2020, it is 11/1/20 - 10/31/21.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tc={1CF8D8CF-C33E-4C92-87CE-130251F425E0}</author>
    <author>tc={8EC1CA66-7E1B-4B70-9E36-A5D131047517}</author>
    <author>tc={0CDA4178-8487-4906-A186-EB8BBCD337C8}</author>
    <author>tc={47A369A6-D25B-4C83-9C87-0EE1B1791AB4}</author>
  </authors>
  <commentList>
    <comment ref="O1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required if closing date is after 1/1/2018
Reply:
    Updated closing date to 11/1/2018 for 2021</t>
      </text>
    </comment>
    <comment ref="P1" authorId="1" shapeId="0" xr:uid="{00000000-0006-0000-00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Required if 2020 begining investment in balance &gt; 0</t>
      </text>
    </comment>
    <comment ref="V1" authorId="2" shapeId="0" xr:uid="{00000000-0006-0000-00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marked required if partnership closed after 12/31/2017, or if final audit was received after 1/15/2020.
Reply:
    Updated to 11/1/2018 closing or final audit after 1/5/2020 due to tighter requirements by TD Bank</t>
      </text>
    </comment>
    <comment ref="AB1" authorId="3" shapeId="0" xr:uid="{00000000-0006-0000-00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Required if either the partnership closed after 12/31/17, the draft return was received after 12/31/2019, or the final return was received after 1/7/2020.</t>
      </text>
    </comment>
  </commentList>
</comments>
</file>

<file path=xl/sharedStrings.xml><?xml version="1.0" encoding="utf-8"?>
<sst xmlns="http://schemas.openxmlformats.org/spreadsheetml/2006/main" count="1621" uniqueCount="285">
  <si>
    <t>ProjectName</t>
  </si>
  <si>
    <t>LPName</t>
  </si>
  <si>
    <t>Sponsor</t>
  </si>
  <si>
    <t>CPAName</t>
  </si>
  <si>
    <t>CPAName_Audit</t>
  </si>
  <si>
    <t>CPAName_Tax</t>
  </si>
  <si>
    <t>FundName</t>
  </si>
  <si>
    <t>List of FundName values</t>
  </si>
  <si>
    <t>FundAuditor</t>
  </si>
  <si>
    <t>ClosingDate</t>
  </si>
  <si>
    <t>TypeConstructionName</t>
  </si>
  <si>
    <t>Osun Village</t>
  </si>
  <si>
    <t>Osun Village Partnership, L.P.</t>
  </si>
  <si>
    <t>Universal Community Homes, Inc.</t>
  </si>
  <si>
    <t>Katherine R. Conlon, CPA</t>
  </si>
  <si>
    <t>TD Banknorth 2009</t>
  </si>
  <si>
    <t>Novogradac &amp; Company LLP (Dover, OH)</t>
  </si>
  <si>
    <t>New</t>
  </si>
  <si>
    <t>Rosenthal Gardens</t>
  </si>
  <si>
    <t>NeighborWorks New Horizons/Mut Hsng of S Centr CT</t>
  </si>
  <si>
    <t>Carter, Hayes &amp; Associates, PC</t>
  </si>
  <si>
    <t>Bank North</t>
  </si>
  <si>
    <t>Substantial Rehab</t>
  </si>
  <si>
    <t>Hollander Building</t>
  </si>
  <si>
    <t>410 Asylum Street LLC</t>
  </si>
  <si>
    <t>Breaking Ground Housing Development Fund Corporation</t>
  </si>
  <si>
    <t>CohnReznick (NY)</t>
  </si>
  <si>
    <t>CohnReznick (Bethesda)</t>
  </si>
  <si>
    <t>Gut Rehab</t>
  </si>
  <si>
    <t>Catherine Gardens</t>
  </si>
  <si>
    <t>Catherine Gardens I, LLC</t>
  </si>
  <si>
    <t>Senior Citizens Council of Clinton County</t>
  </si>
  <si>
    <t>Kopin &amp; Company, P.C.</t>
  </si>
  <si>
    <t>Evelyn Sanders Townhomes Phase I</t>
  </si>
  <si>
    <t>Evelyn Sanders Limited Partnership</t>
  </si>
  <si>
    <t>HELP USA Philadelphia</t>
  </si>
  <si>
    <t>HELP PA Affordable Housing I, L.P.</t>
  </si>
  <si>
    <t>H.E.L.P. Development Corp.</t>
  </si>
  <si>
    <t>CohnReznick (Baltimore)</t>
  </si>
  <si>
    <t>Dye House</t>
  </si>
  <si>
    <t>Dye House Associates LLC</t>
  </si>
  <si>
    <t>The Simon Konover Company</t>
  </si>
  <si>
    <t>CohnReznick (Hartford)</t>
  </si>
  <si>
    <t>Moderate Rehab</t>
  </si>
  <si>
    <t>Noel Pointer</t>
  </si>
  <si>
    <t>BSDC 790 Lafayette Avenue Limited Partnership</t>
  </si>
  <si>
    <t>Bridge Street Development Corp. (BSDC)</t>
  </si>
  <si>
    <t>Vargas &amp; Rivera</t>
  </si>
  <si>
    <t>Muscoota</t>
  </si>
  <si>
    <t>Muscoota Hope LLC</t>
  </si>
  <si>
    <t>Hope Community, Inc.(NY)</t>
  </si>
  <si>
    <t>Vyse Avenue</t>
  </si>
  <si>
    <t>1710 Vyse Avenue Limited Partnership</t>
  </si>
  <si>
    <t>Community Access, Inc.</t>
  </si>
  <si>
    <t>BDO USA LLP (New York, NY)</t>
  </si>
  <si>
    <t>Village at Woodstown</t>
  </si>
  <si>
    <t>Project Freedom at Woodstown Urban Renewal L.P.</t>
  </si>
  <si>
    <t xml:space="preserve">Project Freedom, Inc. </t>
  </si>
  <si>
    <t>Novogradac &amp; Company LLP (New Jersey)</t>
  </si>
  <si>
    <t>Brookland Artspace Lofts</t>
  </si>
  <si>
    <t>Brookland Artspace Lofts, LLC</t>
  </si>
  <si>
    <t>Artspace Projects, Inc.</t>
  </si>
  <si>
    <t>Eide Bailly LLP (Fargo/Bismarck)</t>
  </si>
  <si>
    <t>Veterans Park Apartments</t>
  </si>
  <si>
    <t>Falmouth Community LLC</t>
  </si>
  <si>
    <t>Falmouth Housing Corporation</t>
  </si>
  <si>
    <t>CohnReznick (Boston)</t>
  </si>
  <si>
    <t>Concern Heights Apartments</t>
  </si>
  <si>
    <t>Concern Heights Apartments, LLC</t>
  </si>
  <si>
    <t>Concern for Independent Living, Inc.</t>
  </si>
  <si>
    <t>CohnReznick (Chicago)</t>
  </si>
  <si>
    <t>JBJ Soul Homes</t>
  </si>
  <si>
    <t>1415 Fairmount Limited Partnership</t>
  </si>
  <si>
    <t>Project HOME</t>
  </si>
  <si>
    <t>Novogradac &amp; Company LLP (Malvern, PA)</t>
  </si>
  <si>
    <t>TD Banknorth 2012</t>
  </si>
  <si>
    <t>Freedom Village at Hopewell</t>
  </si>
  <si>
    <t>Project Freedom at Hopewell Urban Renewal, L.P.</t>
  </si>
  <si>
    <t>Abbey Manor</t>
  </si>
  <si>
    <t>Abbey Manor Special Needs Apartments, L.P.</t>
  </si>
  <si>
    <t>Southern Tier Environments for Living (STEL)</t>
  </si>
  <si>
    <t>EFPR Group</t>
  </si>
  <si>
    <t>Cypress Village</t>
  </si>
  <si>
    <t>Cypress Village Limited Partnership</t>
  </si>
  <si>
    <t>Cypress Hills Local Development Corporation, Inc.</t>
  </si>
  <si>
    <t>Tyrone Anthony Sellers, CPA</t>
  </si>
  <si>
    <t>Benedicts Place</t>
  </si>
  <si>
    <t>Benedict's Place Urban Renewal, L.P.</t>
  </si>
  <si>
    <t>The Diocesan Housing Services Corporation of the Diocese of Camden, Inc.</t>
  </si>
  <si>
    <t>Baker Tilly Virchow Krause, LLP (Philadephia)</t>
  </si>
  <si>
    <t>Olney Village Apartments</t>
  </si>
  <si>
    <t>Olney Village LP</t>
  </si>
  <si>
    <t>One Neighborhood Builders / OHC</t>
  </si>
  <si>
    <t>D'Ambra CPA</t>
  </si>
  <si>
    <t xml:space="preserve">Villanueva Townhouse Preservation </t>
  </si>
  <si>
    <t>Tillmon Villanueva Limited Partnership</t>
  </si>
  <si>
    <t>HELP Philadelphia IV</t>
  </si>
  <si>
    <t>HELP PA IV LP</t>
  </si>
  <si>
    <t>TD Banknorth 2013</t>
  </si>
  <si>
    <t>Promesa Court</t>
  </si>
  <si>
    <t>Promesa Court Residences Limited Partnership</t>
  </si>
  <si>
    <t>Promesa HDFC</t>
  </si>
  <si>
    <t xml:space="preserve">Withum </t>
  </si>
  <si>
    <t>Pinnacle Heights</t>
  </si>
  <si>
    <t>Pinnacle Heights Extension, LLC</t>
  </si>
  <si>
    <t>MBD Silva Taylor Resyndication</t>
  </si>
  <si>
    <t>MBD Silva Taylor, LLC</t>
  </si>
  <si>
    <t>Mid-Bronx Desperadoes Community Housing Corporation</t>
  </si>
  <si>
    <t>MD Fox</t>
  </si>
  <si>
    <t>461 Washington Street Limited Partnership</t>
  </si>
  <si>
    <t>Dimeo Properties, Inc.</t>
  </si>
  <si>
    <t>Cypress Hills Senior Housing</t>
  </si>
  <si>
    <t>Cypress Hills Senior Housing L.P.</t>
  </si>
  <si>
    <t>Carter and Company CPA LLC</t>
  </si>
  <si>
    <t>TD Banknorth 2014</t>
  </si>
  <si>
    <t>Impact Veterans &amp; Family Housing Center</t>
  </si>
  <si>
    <t>1952 Allegheny Associates Limited Partnership</t>
  </si>
  <si>
    <t>Impact Services Corporation (PA)</t>
  </si>
  <si>
    <t>Oakland Terrace Apartments</t>
  </si>
  <si>
    <t>Ability Oakland II, LLC</t>
  </si>
  <si>
    <t>Ability Housing of Northeast Florida, Inc.</t>
  </si>
  <si>
    <t>Tidwell Group (Atlanta)</t>
  </si>
  <si>
    <t>Tidwell Group (Birmingham)</t>
  </si>
  <si>
    <t>Freedom Village at Westampton</t>
  </si>
  <si>
    <t>Project Freedom at Westampton Urban Renewal, L.P.</t>
  </si>
  <si>
    <t>Samuel Tabas Apartments</t>
  </si>
  <si>
    <t>Samuel Tabas Apartments, LP</t>
  </si>
  <si>
    <t>Federation Housing, Inc.</t>
  </si>
  <si>
    <t>TaitWeller</t>
  </si>
  <si>
    <t>River Vale Senior Residence</t>
  </si>
  <si>
    <t>River Vale Senior Residence Urban Renewal, LP</t>
  </si>
  <si>
    <t>Domus Corporation and Subsidiaries</t>
  </si>
  <si>
    <t>Sobel &amp; Company, LLC</t>
  </si>
  <si>
    <t>Northvale Senior Residence</t>
  </si>
  <si>
    <t>Northvale Senior Residence, LP</t>
  </si>
  <si>
    <t>Weinberg Commons</t>
  </si>
  <si>
    <t>Partner Arms 4, LLC</t>
  </si>
  <si>
    <t>THC Affordable Housing, Inc.</t>
  </si>
  <si>
    <t>HELP Philadelphia V</t>
  </si>
  <si>
    <t>HELP PA V LP</t>
  </si>
  <si>
    <t>Historic Rehab</t>
  </si>
  <si>
    <t>Branch Street Revival</t>
  </si>
  <si>
    <t>Branch Blackstone Limited Partnership</t>
  </si>
  <si>
    <t>Pawtucket Central Falls Development Corporation</t>
  </si>
  <si>
    <t>Damiano, Burk &amp; Nuttall, P.C.</t>
  </si>
  <si>
    <t>Freedom Village at Westampton  II</t>
  </si>
  <si>
    <t>Project Freedom at Westampton Urban Renewal II, LP</t>
  </si>
  <si>
    <t>Southern Villas</t>
  </si>
  <si>
    <t>Southern Villas, LLC</t>
  </si>
  <si>
    <t>St. Johns Housing Partnership, Inc.</t>
  </si>
  <si>
    <t>FAC Renaissance</t>
  </si>
  <si>
    <t>FAC Renaissance LP</t>
  </si>
  <si>
    <t>Fifth Avenue Committee</t>
  </si>
  <si>
    <t>Golden Towers I &amp; II and Juniper</t>
  </si>
  <si>
    <t>Southern County Community Housing LLC</t>
  </si>
  <si>
    <t>Housing Authority of Cook County</t>
  </si>
  <si>
    <t>RubinBrown LLP (Chicago)</t>
  </si>
  <si>
    <t>CIBC Bank USA Housing Fund</t>
  </si>
  <si>
    <t>Richard Flowers</t>
  </si>
  <si>
    <t>Richard Flowers Community Housing, LLC</t>
  </si>
  <si>
    <t>Brown and Turlington</t>
  </si>
  <si>
    <t>South Suburban Senior Living, LLC</t>
  </si>
  <si>
    <t>New Park Ave</t>
  </si>
  <si>
    <t>New Park TOD Limited Partnership</t>
  </si>
  <si>
    <t>Trout Brook Realty Advisors/ West Hartford Housing Authority</t>
  </si>
  <si>
    <t>Maletta &amp; Company</t>
  </si>
  <si>
    <t>Freedom Village at West Windsor</t>
  </si>
  <si>
    <t>Project Freedom at West Windsor Urban Renewal, LP</t>
  </si>
  <si>
    <t>Susquehanna Square</t>
  </si>
  <si>
    <t>Susquehanna Square Housing LP</t>
  </si>
  <si>
    <t>Community Ventures</t>
  </si>
  <si>
    <t>Snyder, Daitz &amp; Company</t>
  </si>
  <si>
    <t>TD Banknorth 2018</t>
  </si>
  <si>
    <t>Connecticut Court</t>
  </si>
  <si>
    <t>Connecticut Court, LLC</t>
  </si>
  <si>
    <t>Clinton County Chaper NYSARC, Inc</t>
  </si>
  <si>
    <t>Maplewoods</t>
  </si>
  <si>
    <t>Maplewood, L.P.</t>
  </si>
  <si>
    <t>SWAP, Inc.</t>
  </si>
  <si>
    <t>Diversey Manor Apts</t>
  </si>
  <si>
    <t>5525 W Diversey Manor Apartments LLC</t>
  </si>
  <si>
    <t>Metropolitan Housing Development Corporation</t>
  </si>
  <si>
    <t>Larkin Center Apartments</t>
  </si>
  <si>
    <t>Larkin, LP</t>
  </si>
  <si>
    <t>Full Circle Communities, Inc.</t>
  </si>
  <si>
    <t>Dauby O' Connor &amp; Zaleski LLC</t>
  </si>
  <si>
    <t>Valley Brook Village II</t>
  </si>
  <si>
    <t>VBV II LLC</t>
  </si>
  <si>
    <t>Affordable Housing &amp; Services Collaborative, Inc. (AHSC)</t>
  </si>
  <si>
    <t>Kevin P. Martin &amp; Associates, P.C.</t>
  </si>
  <si>
    <t>Miriam Apartments</t>
  </si>
  <si>
    <t>Miriam Apartments LP</t>
  </si>
  <si>
    <t>Mercy Housing Lakefront (IL WI)</t>
  </si>
  <si>
    <t xml:space="preserve">Casa Indiana </t>
  </si>
  <si>
    <t>Casa Indiana LLC</t>
  </si>
  <si>
    <t>Hispanic Association of Contractors &amp; Enterprises Inc (HACE)</t>
  </si>
  <si>
    <t>HELP Philadelphia VI</t>
  </si>
  <si>
    <t>Help PA VI LP</t>
  </si>
  <si>
    <t>The Elms</t>
  </si>
  <si>
    <t>Faxon LLC</t>
  </si>
  <si>
    <t>Trout Brook Realty Advisors, Inc.</t>
  </si>
  <si>
    <t>Apartments at New Market West</t>
  </si>
  <si>
    <t>New Market West LLC</t>
  </si>
  <si>
    <t>Engagement Letter Req</t>
  </si>
  <si>
    <t>CAL Req</t>
  </si>
  <si>
    <t>Audit Waiver</t>
  </si>
  <si>
    <t>FS_ Draft Req: late</t>
  </si>
  <si>
    <t>FS_Draft Req: closing date</t>
  </si>
  <si>
    <t>TR_Draft Req: closing date</t>
  </si>
  <si>
    <t>TR_ Draft Req: late draft</t>
  </si>
  <si>
    <t>TR_ Draft Req: late final</t>
  </si>
  <si>
    <t>Draft Audit Req</t>
  </si>
  <si>
    <t>Draft TR Req</t>
  </si>
  <si>
    <t>REQ</t>
  </si>
  <si>
    <t>ActualPISDate</t>
  </si>
  <si>
    <t>DispositionEffectiveDate</t>
  </si>
  <si>
    <t>WAIVED</t>
  </si>
  <si>
    <t>Projects with Fiscal Year End of 10/31</t>
  </si>
  <si>
    <r>
      <t>PLEASE BE SURE TO CHECK IF A</t>
    </r>
    <r>
      <rPr>
        <b/>
        <sz val="11"/>
        <color rgb="FFFF0000"/>
        <rFont val="Calibri"/>
        <family val="2"/>
        <scheme val="minor"/>
      </rPr>
      <t xml:space="preserve"> DRAFT AUDIT OR TAX RETURN ARE REQUIRED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WHETHER THOSE DRAFTS REQUIRE NEF APPROVAL</t>
    </r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BEFORE GOING FINAL (AS INDICATED BY "REQ" IN THE CELLS IN COLUMNS O &amp; P FOR AUDIT AND COLUMNS U &amp; V FOR TAX RETURNS)</t>
    </r>
  </si>
  <si>
    <r>
      <t xml:space="preserve">WHEN UPLOADING </t>
    </r>
    <r>
      <rPr>
        <b/>
        <u/>
        <sz val="11"/>
        <rFont val="Calibri"/>
        <family val="2"/>
        <scheme val="minor"/>
      </rPr>
      <t>A 2ND OR 3RD VERSION OF AN AUDIT OR TAX RETURN</t>
    </r>
    <r>
      <rPr>
        <b/>
        <sz val="11"/>
        <color theme="1"/>
        <rFont val="Calibri"/>
        <family val="2"/>
        <scheme val="minor"/>
      </rPr>
      <t xml:space="preserve">, PLEASE INDICATE THAT IT IS </t>
    </r>
    <r>
      <rPr>
        <b/>
        <u/>
        <sz val="11"/>
        <color theme="1"/>
        <rFont val="Calibri"/>
        <family val="2"/>
        <scheme val="minor"/>
      </rPr>
      <t>REVISED</t>
    </r>
    <r>
      <rPr>
        <b/>
        <sz val="11"/>
        <color theme="1"/>
        <rFont val="Calibri"/>
        <family val="2"/>
        <scheme val="minor"/>
      </rPr>
      <t xml:space="preserve"> IN THE NAMING CONVENTION TO HIGHLIGHT THAT THIS IS A REVISED VERSION TO NEF STAFF</t>
    </r>
  </si>
  <si>
    <t>LIMITED PARTNERSHIP INFORMATION</t>
  </si>
  <si>
    <t>ENGAGEMENT LETTER</t>
  </si>
  <si>
    <t>AUDIT</t>
  </si>
  <si>
    <t>TAX</t>
  </si>
  <si>
    <t>Partnership
ID</t>
  </si>
  <si>
    <t>Limited Partnership Name</t>
  </si>
  <si>
    <t>CPA Name</t>
  </si>
  <si>
    <t>Sponsor Name</t>
  </si>
  <si>
    <t>Engagement
Letter
(Audit and/or Tax)</t>
  </si>
  <si>
    <t>y</t>
  </si>
  <si>
    <t>Audit Waiver
Work Papers</t>
  </si>
  <si>
    <t>Mini-Audit
Work Papers</t>
  </si>
  <si>
    <t>Component
Auditor
Letter/
Peer
Review</t>
  </si>
  <si>
    <t>Draft
Audited Financial Statements</t>
  </si>
  <si>
    <t>NEF Approval
of Draft
Audited Financial Statements</t>
  </si>
  <si>
    <t>Final
Audited Financial Statements</t>
  </si>
  <si>
    <r>
      <t xml:space="preserve">Impairment
Analysis
</t>
    </r>
    <r>
      <rPr>
        <b/>
        <sz val="8"/>
        <rFont val="Calibri"/>
        <family val="2"/>
      </rPr>
      <t>(if impairment was recognized)</t>
    </r>
  </si>
  <si>
    <t>z</t>
  </si>
  <si>
    <t>Draft
Tax
Return</t>
  </si>
  <si>
    <t>NEF Approval
of Draft
Tax Return</t>
  </si>
  <si>
    <t>Final
Tax
Return</t>
  </si>
  <si>
    <r>
      <t>Federal
Depreciation
Schedule</t>
    </r>
    <r>
      <rPr>
        <b/>
        <sz val="8"/>
        <rFont val="Calibri"/>
        <family val="2"/>
        <scheme val="minor"/>
      </rPr>
      <t xml:space="preserve"> (include in Tax Return file)</t>
    </r>
  </si>
  <si>
    <r>
      <t xml:space="preserve">Partial Year
Credit
Calculation
</t>
    </r>
    <r>
      <rPr>
        <b/>
        <sz val="8"/>
        <rFont val="Calibri"/>
        <family val="2"/>
      </rPr>
      <t>(if applicable)</t>
    </r>
  </si>
  <si>
    <t>GAAP to Tax
Reconcilia-tion of
LP's
Captial Account
(if Schedule
K-1 = GAAP)</t>
  </si>
  <si>
    <r>
      <t xml:space="preserve">Additional Reportable
Entities ^
</t>
    </r>
    <r>
      <rPr>
        <b/>
        <sz val="9"/>
        <rFont val="Calibri"/>
        <family val="2"/>
        <scheme val="minor"/>
      </rPr>
      <t>(Schedules
B-1 &amp; M-3)</t>
    </r>
  </si>
  <si>
    <t/>
  </si>
  <si>
    <t>B</t>
  </si>
  <si>
    <t>A</t>
  </si>
  <si>
    <t>* Minimum Gain Notes</t>
  </si>
  <si>
    <t>A - indicates the capital account is negative and no minimum gain available; current reallocation of losses is in effect</t>
  </si>
  <si>
    <t>REQ - indicates the partnership's CPA should be reviewing the minimum gain and/or capital account on an annual basis.</t>
  </si>
  <si>
    <t>Minimum Gain Template is available on the "Forms &amp; Resources" page of the NEF Partner Portal for Accountants website</t>
  </si>
  <si>
    <t>^ Reportable Entites Notes</t>
  </si>
  <si>
    <t>There are additional reportable entities that need to be included in the Schedules M-3 and B-1 other than the limited partner.  Please contact Brandon Harrington to obtain the legal name and tax ID for the applicable reportable entities.</t>
  </si>
  <si>
    <t xml:space="preserve">
Audit
Waiver
Approved</t>
  </si>
  <si>
    <t>Final
Audited
TB</t>
  </si>
  <si>
    <t>CohnReznick (NY)/ CohnReznick (Bethesda)</t>
  </si>
  <si>
    <t>CohnReznick (Chicago)/ CohnReznick (NY)</t>
  </si>
  <si>
    <t>B - indicates the capital account is projected to be negative or less than $100,000  within the next three years; Capital account and minimum gain analyses are required by 12/31/20.</t>
  </si>
  <si>
    <t>PY DRAFT TR Rec Date</t>
  </si>
  <si>
    <t>PY FINAL TR Rec Date</t>
  </si>
  <si>
    <t>PY FINAL FS Rec Date</t>
  </si>
  <si>
    <t>PY DRAFT FS Rec Date</t>
  </si>
  <si>
    <t>SMT</t>
  </si>
  <si>
    <t>NO</t>
  </si>
  <si>
    <t>Mission First Housing Development Corporation</t>
  </si>
  <si>
    <t>McKonly &amp; Asbury, LLP</t>
  </si>
  <si>
    <t>J. Miller &amp; Associates</t>
  </si>
  <si>
    <t>Women's Community Revitalization Project</t>
  </si>
  <si>
    <t xml:space="preserve">Landmark Place </t>
  </si>
  <si>
    <t>Rondout and Kingston LP</t>
  </si>
  <si>
    <t>Rural Ulster Preservation Company (RUPCO)</t>
  </si>
  <si>
    <t>Substantial Rehab &amp; New</t>
  </si>
  <si>
    <t>CohnReznick (Charlotte)</t>
  </si>
  <si>
    <t>Kirkham Mutual Housing Limited Partnership</t>
  </si>
  <si>
    <t>SC&amp;H Group</t>
  </si>
  <si>
    <t>2021 YEAR END REPORTING REQUIREMENTS</t>
  </si>
  <si>
    <t>Project Freedom at Hamilton Woods Urban Renewal, LP</t>
  </si>
  <si>
    <t>Freedom Village by the Woods</t>
  </si>
  <si>
    <t>TD Banknorth 2021</t>
  </si>
  <si>
    <t>SECTION 163J ELECTION MADE/TO BE MADE</t>
  </si>
  <si>
    <t xml:space="preserve"> </t>
  </si>
  <si>
    <t xml:space="preserve">YEAR OF PIS </t>
  </si>
  <si>
    <r>
      <t xml:space="preserve">Minimum
Gain
Analysis *  </t>
    </r>
    <r>
      <rPr>
        <b/>
        <sz val="8"/>
        <rFont val="Calibri"/>
        <family val="2"/>
        <scheme val="minor"/>
      </rPr>
      <t>(see notes below schedule)</t>
    </r>
  </si>
  <si>
    <t>Published 10/28/2021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</si>
</sst>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4" fontId="16" fillId="0" borderId="0" xfId="0" applyNumberFormat="1" applyFont="1" applyAlignment="1">
      <alignment horizontal="center" wrapText="1"/>
    </xf>
    <xf numFmtId="0" fontId="16" fillId="34" borderId="0" xfId="0" applyFont="1" applyFill="1" applyAlignment="1">
      <alignment horizontal="center" wrapText="1"/>
    </xf>
    <xf numFmtId="43" fontId="16" fillId="34" borderId="0" xfId="1" applyFont="1" applyFill="1" applyAlignment="1">
      <alignment horizontal="center" wrapText="1"/>
    </xf>
    <xf numFmtId="14" fontId="16" fillId="33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36" borderId="13" xfId="0" applyFont="1" applyFill="1" applyBorder="1" applyAlignment="1">
      <alignment horizontal="center" wrapText="1"/>
    </xf>
    <xf numFmtId="0" fontId="24" fillId="36" borderId="10" xfId="0" applyFont="1" applyFill="1" applyBorder="1" applyAlignment="1">
      <alignment horizontal="centerContinuous" wrapText="1"/>
    </xf>
    <xf numFmtId="0" fontId="24" fillId="36" borderId="11" xfId="0" applyFont="1" applyFill="1" applyBorder="1" applyAlignment="1">
      <alignment horizontal="centerContinuous"/>
    </xf>
    <xf numFmtId="0" fontId="24" fillId="36" borderId="12" xfId="0" applyFont="1" applyFill="1" applyBorder="1" applyAlignment="1">
      <alignment horizontal="centerContinuous"/>
    </xf>
    <xf numFmtId="0" fontId="24" fillId="37" borderId="0" xfId="0" applyFont="1" applyFill="1" applyAlignment="1">
      <alignment horizontal="centerContinuous"/>
    </xf>
    <xf numFmtId="0" fontId="26" fillId="38" borderId="10" xfId="0" applyFont="1" applyFill="1" applyBorder="1" applyAlignment="1">
      <alignment horizontal="center" wrapText="1"/>
    </xf>
    <xf numFmtId="0" fontId="26" fillId="38" borderId="11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38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38" borderId="11" xfId="0" applyFont="1" applyFill="1" applyBorder="1" applyAlignment="1">
      <alignment horizontal="center" wrapText="1"/>
    </xf>
    <xf numFmtId="0" fontId="26" fillId="38" borderId="12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wrapText="1"/>
    </xf>
    <xf numFmtId="0" fontId="30" fillId="0" borderId="16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21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27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0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26" fillId="38" borderId="30" xfId="0" applyFont="1" applyFill="1" applyBorder="1" applyAlignment="1">
      <alignment horizontal="center" wrapText="1"/>
    </xf>
    <xf numFmtId="0" fontId="14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/>
    <xf numFmtId="0" fontId="30" fillId="0" borderId="27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6" fillId="38" borderId="40" xfId="0" applyFont="1" applyFill="1" applyBorder="1" applyAlignment="1">
      <alignment horizontal="center" wrapText="1"/>
    </xf>
    <xf numFmtId="0" fontId="30" fillId="0" borderId="33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30" fillId="0" borderId="19" xfId="0" applyFont="1" applyBorder="1" applyAlignment="1">
      <alignment vertical="center" wrapText="1"/>
    </xf>
    <xf numFmtId="0" fontId="0" fillId="35" borderId="20" xfId="0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14" fontId="14" fillId="0" borderId="0" xfId="0" applyNumberFormat="1" applyFont="1" applyAlignment="1">
      <alignment horizontal="center" wrapText="1"/>
    </xf>
    <xf numFmtId="0" fontId="30" fillId="0" borderId="37" xfId="0" applyFont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30" fillId="37" borderId="16" xfId="0" applyFont="1" applyFill="1" applyBorder="1" applyAlignment="1">
      <alignment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 horizontal="center" wrapText="1"/>
    </xf>
    <xf numFmtId="0" fontId="14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14" fontId="26" fillId="0" borderId="0" xfId="0" applyNumberFormat="1" applyFont="1" applyAlignment="1">
      <alignment horizont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-Project%20Reporting/Section%20163(j)%20Election%20Analysis/Section%20163j%20Election%20Master%20Copy%20with%20Actu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dd%20Year-End%20Due%20To%20Invest%20In%20Balances%2010.3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Update"/>
      <sheetName val="PIS Data"/>
      <sheetName val="2020 K-1 Export"/>
      <sheetName val="2019 K-1 Export"/>
      <sheetName val="Rpt 354 (2019)"/>
      <sheetName val="2018 K-1 Export"/>
      <sheetName val="Through 12.31.19"/>
      <sheetName val="Summary"/>
    </sheetNames>
    <sheetDataSet>
      <sheetData sheetId="0">
        <row r="8">
          <cell r="B8">
            <v>10054</v>
          </cell>
          <cell r="C8">
            <v>100</v>
          </cell>
          <cell r="D8" t="str">
            <v>NYEF 1989</v>
          </cell>
          <cell r="E8" t="str">
            <v>Criscuolo Court II</v>
          </cell>
          <cell r="F8" t="str">
            <v>Criscuolo Court II, L.P.</v>
          </cell>
          <cell r="G8" t="str">
            <v>Aquinas Housing Company</v>
          </cell>
          <cell r="H8" t="str">
            <v>Corey Parson</v>
          </cell>
          <cell r="I8" t="str">
            <v>Tania Garrido</v>
          </cell>
          <cell r="J8" t="str">
            <v>A.G. Aaronson, C.P.A.</v>
          </cell>
          <cell r="K8">
            <v>32860</v>
          </cell>
          <cell r="L8">
            <v>43641</v>
          </cell>
          <cell r="M8" t="str">
            <v>2005</v>
          </cell>
          <cell r="N8" t="str">
            <v>Moderate Rehab</v>
          </cell>
          <cell r="O8" t="str">
            <v/>
          </cell>
          <cell r="P8">
            <v>33335</v>
          </cell>
          <cell r="Q8" t="str">
            <v>MAKE ELECTION DECISION BASED ON CURRENT DEPRECIATION USEFUL LIFE *</v>
          </cell>
          <cell r="R8" t="str">
            <v/>
          </cell>
          <cell r="S8"/>
          <cell r="T8" t="str">
            <v>No</v>
          </cell>
          <cell r="U8" t="str">
            <v>No</v>
          </cell>
          <cell r="V8" t="str">
            <v>N/A</v>
          </cell>
          <cell r="W8" t="str">
            <v/>
          </cell>
        </row>
        <row r="9">
          <cell r="B9">
            <v>10180</v>
          </cell>
          <cell r="C9">
            <v>100</v>
          </cell>
          <cell r="D9" t="str">
            <v>NYEF 1990</v>
          </cell>
          <cell r="E9" t="str">
            <v>Jennie Raven Apartments</v>
          </cell>
          <cell r="F9" t="str">
            <v>J. Raven Apartments, L.P.</v>
          </cell>
          <cell r="G9" t="str">
            <v>Aquinas Housing Company</v>
          </cell>
          <cell r="H9" t="str">
            <v>Corey Parson</v>
          </cell>
          <cell r="I9" t="str">
            <v>Tania Garrido</v>
          </cell>
          <cell r="J9" t="str">
            <v>A.G. Aaronson, C.P.A.</v>
          </cell>
          <cell r="K9">
            <v>33413</v>
          </cell>
          <cell r="L9">
            <v>43641</v>
          </cell>
          <cell r="M9" t="str">
            <v>2007</v>
          </cell>
          <cell r="N9" t="str">
            <v>Moderate Rehab</v>
          </cell>
          <cell r="O9" t="str">
            <v/>
          </cell>
          <cell r="P9">
            <v>33756</v>
          </cell>
          <cell r="Q9" t="str">
            <v>MAKE ELECTION DECISION BASED ON CURRENT DEPRECIATION USEFUL LIFE *</v>
          </cell>
          <cell r="R9" t="str">
            <v/>
          </cell>
          <cell r="S9"/>
          <cell r="T9" t="str">
            <v>No</v>
          </cell>
          <cell r="U9" t="str">
            <v>No</v>
          </cell>
          <cell r="V9" t="str">
            <v>N/A</v>
          </cell>
          <cell r="W9" t="str">
            <v/>
          </cell>
        </row>
        <row r="10">
          <cell r="B10">
            <v>10644</v>
          </cell>
          <cell r="C10">
            <v>100</v>
          </cell>
          <cell r="D10" t="str">
            <v>NYEF 1993</v>
          </cell>
          <cell r="E10" t="str">
            <v>Bremond Houses</v>
          </cell>
          <cell r="F10" t="str">
            <v>Bremond Houses Associates L.P.</v>
          </cell>
          <cell r="G10" t="str">
            <v>Black United Fund of New York</v>
          </cell>
          <cell r="H10" t="str">
            <v>Christopher Perkowski</v>
          </cell>
          <cell r="I10" t="str">
            <v>Tania Garrido</v>
          </cell>
          <cell r="J10" t="str">
            <v>Marks Paneth LLP</v>
          </cell>
          <cell r="K10">
            <v>34485</v>
          </cell>
          <cell r="L10">
            <v>43796</v>
          </cell>
          <cell r="M10" t="str">
            <v>2009</v>
          </cell>
          <cell r="N10" t="str">
            <v>Moderate Rehab</v>
          </cell>
          <cell r="O10" t="str">
            <v/>
          </cell>
          <cell r="P10">
            <v>34911</v>
          </cell>
          <cell r="Q10" t="str">
            <v>MAKE ELECTION DECISION BASED ON CURRENT DEPRECIATION USEFUL LIFE *</v>
          </cell>
          <cell r="R10" t="str">
            <v/>
          </cell>
          <cell r="S10"/>
          <cell r="T10" t="str">
            <v>No</v>
          </cell>
          <cell r="U10" t="str">
            <v>No</v>
          </cell>
          <cell r="V10" t="str">
            <v>N/A</v>
          </cell>
          <cell r="W10" t="str">
            <v/>
          </cell>
        </row>
        <row r="11">
          <cell r="B11">
            <v>10842</v>
          </cell>
          <cell r="C11">
            <v>100</v>
          </cell>
          <cell r="D11" t="str">
            <v>NYEF 1994</v>
          </cell>
          <cell r="E11" t="str">
            <v>399-401 S. 4th Street</v>
          </cell>
          <cell r="F11" t="str">
            <v>399-401 S. 4th St. Redev. Assoc., LP</v>
          </cell>
          <cell r="G11" t="str">
            <v>South Side United Housing Development Fund Corp.</v>
          </cell>
          <cell r="H11" t="str">
            <v>Rayla Maurin</v>
          </cell>
          <cell r="I11" t="str">
            <v>Lisa Taylor</v>
          </cell>
          <cell r="J11" t="str">
            <v>CohnReznick (NY)</v>
          </cell>
          <cell r="K11">
            <v>35055</v>
          </cell>
          <cell r="L11" t="str">
            <v/>
          </cell>
          <cell r="M11" t="str">
            <v>2011</v>
          </cell>
          <cell r="N11" t="str">
            <v>Moderate Rehab</v>
          </cell>
          <cell r="O11" t="str">
            <v/>
          </cell>
          <cell r="P11">
            <v>35475</v>
          </cell>
          <cell r="Q11" t="str">
            <v>MAKE ELECTION DECISION BASED ON CURRENT DEPRECIATION USEFUL LIFE *</v>
          </cell>
          <cell r="R11" t="str">
            <v/>
          </cell>
          <cell r="S11"/>
          <cell r="T11" t="str">
            <v>No</v>
          </cell>
          <cell r="U11" t="str">
            <v>No</v>
          </cell>
          <cell r="V11" t="str">
            <v>No</v>
          </cell>
          <cell r="W11" t="str">
            <v/>
          </cell>
        </row>
        <row r="12">
          <cell r="B12">
            <v>10842</v>
          </cell>
          <cell r="C12">
            <v>100</v>
          </cell>
          <cell r="D12" t="str">
            <v>NYEF 1994</v>
          </cell>
          <cell r="E12" t="str">
            <v>399-401 S. 4th Street</v>
          </cell>
          <cell r="F12" t="str">
            <v>399-401 S. 4th St. Redev. Assoc., LP</v>
          </cell>
          <cell r="G12" t="str">
            <v>South Side United Housing Development Fund Corp.</v>
          </cell>
          <cell r="H12" t="str">
            <v>Tammara Quashie</v>
          </cell>
          <cell r="I12" t="str">
            <v>Lisa Taylor</v>
          </cell>
          <cell r="J12" t="str">
            <v>CohnReznick (NY)</v>
          </cell>
          <cell r="K12">
            <v>35055</v>
          </cell>
          <cell r="L12" t="str">
            <v/>
          </cell>
          <cell r="M12" t="str">
            <v>2011</v>
          </cell>
          <cell r="N12" t="str">
            <v>Moderate Rehab</v>
          </cell>
          <cell r="O12" t="str">
            <v/>
          </cell>
          <cell r="P12">
            <v>35475</v>
          </cell>
          <cell r="Q12" t="str">
            <v>MAKE ELECTION DECISION BASED ON CURRENT DEPRECIATION USEFUL LIFE *</v>
          </cell>
          <cell r="R12" t="str">
            <v/>
          </cell>
          <cell r="S12"/>
          <cell r="T12" t="str">
            <v>No</v>
          </cell>
          <cell r="U12" t="str">
            <v>No</v>
          </cell>
          <cell r="V12" t="str">
            <v>No</v>
          </cell>
          <cell r="W12" t="str">
            <v/>
          </cell>
        </row>
        <row r="13">
          <cell r="B13">
            <v>50036</v>
          </cell>
          <cell r="C13">
            <v>100</v>
          </cell>
          <cell r="D13" t="str">
            <v>NYEF 1995 Series II</v>
          </cell>
          <cell r="E13" t="str">
            <v>Gates Avenue (Cluster) - NEP</v>
          </cell>
          <cell r="F13" t="str">
            <v>Gates Cluster Development L.P.</v>
          </cell>
          <cell r="G13" t="str">
            <v>William R. Lucas, Inc.</v>
          </cell>
          <cell r="H13" t="str">
            <v>David Rozan</v>
          </cell>
          <cell r="I13" t="str">
            <v>Lisa Taylor</v>
          </cell>
          <cell r="J13" t="str">
            <v>Marks Paneth LLP</v>
          </cell>
          <cell r="K13">
            <v>36300</v>
          </cell>
          <cell r="L13" t="str">
            <v/>
          </cell>
          <cell r="M13" t="str">
            <v>2013</v>
          </cell>
          <cell r="N13" t="str">
            <v>Moderate Rehab</v>
          </cell>
          <cell r="O13" t="str">
            <v/>
          </cell>
          <cell r="P13">
            <v>36300</v>
          </cell>
          <cell r="Q13" t="str">
            <v>MAKE ELECTION DECISION BASED ON CURRENT DEPRECIATION USEFUL LIFE *</v>
          </cell>
          <cell r="R13" t="str">
            <v/>
          </cell>
          <cell r="S13"/>
          <cell r="T13" t="str">
            <v>No</v>
          </cell>
          <cell r="U13" t="str">
            <v>No</v>
          </cell>
          <cell r="V13" t="str">
            <v>No</v>
          </cell>
          <cell r="W13" t="str">
            <v/>
          </cell>
        </row>
        <row r="14">
          <cell r="B14">
            <v>50051</v>
          </cell>
          <cell r="C14">
            <v>100</v>
          </cell>
          <cell r="D14" t="str">
            <v>NYEF 1994</v>
          </cell>
          <cell r="E14" t="str">
            <v>353 &amp; 357 South Third Street</v>
          </cell>
          <cell r="F14" t="str">
            <v>353 &amp; 357 S.Third St. Redev Assoc., L.P.</v>
          </cell>
          <cell r="G14" t="str">
            <v>South Side United Housing Development Fund Corp.</v>
          </cell>
          <cell r="H14" t="str">
            <v>Rayla Maurin</v>
          </cell>
          <cell r="I14" t="str">
            <v>Lisa Taylor</v>
          </cell>
          <cell r="J14" t="str">
            <v>CohnReznick (NY)</v>
          </cell>
          <cell r="K14">
            <v>35795</v>
          </cell>
          <cell r="L14" t="str">
            <v/>
          </cell>
          <cell r="M14" t="str">
            <v>2012</v>
          </cell>
          <cell r="N14" t="str">
            <v>Moderate Rehab</v>
          </cell>
          <cell r="O14" t="str">
            <v/>
          </cell>
          <cell r="P14">
            <v>35247</v>
          </cell>
          <cell r="Q14" t="str">
            <v>MAKE ELECTION DECISION BASED ON CURRENT DEPRECIATION USEFUL LIFE *</v>
          </cell>
          <cell r="R14" t="str">
            <v/>
          </cell>
          <cell r="S14"/>
          <cell r="T14" t="str">
            <v>No</v>
          </cell>
          <cell r="U14" t="str">
            <v>No</v>
          </cell>
          <cell r="V14" t="str">
            <v>No</v>
          </cell>
          <cell r="W14" t="str">
            <v/>
          </cell>
        </row>
        <row r="15">
          <cell r="B15">
            <v>50053</v>
          </cell>
          <cell r="C15">
            <v>100</v>
          </cell>
          <cell r="D15" t="str">
            <v>NYEF 1995 Series I</v>
          </cell>
          <cell r="E15" t="str">
            <v>Elsmere Project - NRP</v>
          </cell>
          <cell r="F15" t="str">
            <v>Elsmere Street, L.P.</v>
          </cell>
          <cell r="G15" t="str">
            <v>Aquinas Housing Company</v>
          </cell>
          <cell r="H15" t="str">
            <v>Corey Parson</v>
          </cell>
          <cell r="I15" t="str">
            <v>Tania Garrido</v>
          </cell>
          <cell r="J15" t="str">
            <v>A.G. Aaronson, C.P.A.</v>
          </cell>
          <cell r="K15">
            <v>35244</v>
          </cell>
          <cell r="L15" t="str">
            <v/>
          </cell>
          <cell r="M15" t="str">
            <v>2013</v>
          </cell>
          <cell r="N15" t="str">
            <v>Moderate Rehab</v>
          </cell>
          <cell r="O15">
            <v>35919</v>
          </cell>
          <cell r="P15">
            <v>35919</v>
          </cell>
          <cell r="Q15" t="str">
            <v>MAKE ELECTION DECISION BASED ON CURRENT DEPRECIATION USEFUL LIFE *</v>
          </cell>
          <cell r="R15" t="str">
            <v/>
          </cell>
          <cell r="S15"/>
          <cell r="T15" t="str">
            <v>No</v>
          </cell>
          <cell r="U15" t="str">
            <v>No</v>
          </cell>
          <cell r="V15" t="str">
            <v>No</v>
          </cell>
          <cell r="W15" t="str">
            <v/>
          </cell>
        </row>
        <row r="16">
          <cell r="B16">
            <v>50055</v>
          </cell>
          <cell r="C16">
            <v>100</v>
          </cell>
          <cell r="D16" t="str">
            <v>NYEF 1995 Series I</v>
          </cell>
          <cell r="E16" t="str">
            <v>Cypress Court-NRP (NY)</v>
          </cell>
          <cell r="F16" t="str">
            <v>Cypress Court Associates L. P.</v>
          </cell>
          <cell r="G16" t="str">
            <v>Cypress Hills Local Development Corporation, Inc.</v>
          </cell>
          <cell r="H16" t="str">
            <v>Rayla Maurin</v>
          </cell>
          <cell r="I16" t="str">
            <v>Lisa Taylor</v>
          </cell>
          <cell r="J16" t="str">
            <v>Tyrone Anthony Sellers, CPA</v>
          </cell>
          <cell r="K16">
            <v>35244</v>
          </cell>
          <cell r="L16" t="str">
            <v/>
          </cell>
          <cell r="M16" t="str">
            <v>2015</v>
          </cell>
          <cell r="N16" t="str">
            <v>Moderate Rehab</v>
          </cell>
          <cell r="O16">
            <v>36646</v>
          </cell>
          <cell r="P16">
            <v>36647</v>
          </cell>
          <cell r="Q16" t="str">
            <v>MAKE ELECTION DECISION BASED ON CURRENT DEPRECIATION USEFUL LIFE *</v>
          </cell>
          <cell r="R16" t="str">
            <v/>
          </cell>
          <cell r="S16"/>
          <cell r="T16" t="str">
            <v>No</v>
          </cell>
          <cell r="U16" t="str">
            <v>No</v>
          </cell>
          <cell r="V16" t="str">
            <v>No</v>
          </cell>
          <cell r="W16" t="str">
            <v/>
          </cell>
        </row>
        <row r="17">
          <cell r="B17">
            <v>60021</v>
          </cell>
          <cell r="C17">
            <v>100</v>
          </cell>
          <cell r="D17" t="str">
            <v>NYEF 1995 Series I</v>
          </cell>
          <cell r="E17" t="str">
            <v>King Davis Apartments - NRP</v>
          </cell>
          <cell r="F17" t="str">
            <v>King Davis Associates, L.P.</v>
          </cell>
          <cell r="G17" t="str">
            <v>Black United Fund of New York</v>
          </cell>
          <cell r="H17" t="str">
            <v>Christopher Perkowski</v>
          </cell>
          <cell r="I17" t="str">
            <v>Tania Garrido</v>
          </cell>
          <cell r="J17" t="str">
            <v>Marks Paneth LLP</v>
          </cell>
          <cell r="K17">
            <v>36061</v>
          </cell>
          <cell r="L17">
            <v>43796</v>
          </cell>
          <cell r="M17" t="str">
            <v>2014</v>
          </cell>
          <cell r="N17" t="str">
            <v>Moderate Rehab</v>
          </cell>
          <cell r="O17" t="str">
            <v/>
          </cell>
          <cell r="P17">
            <v>36586</v>
          </cell>
          <cell r="Q17" t="str">
            <v>MAKE ELECTION DECISION BASED ON CURRENT DEPRECIATION USEFUL LIFE *</v>
          </cell>
          <cell r="R17" t="str">
            <v/>
          </cell>
          <cell r="S17"/>
          <cell r="T17" t="str">
            <v>No</v>
          </cell>
          <cell r="U17" t="str">
            <v>No</v>
          </cell>
          <cell r="V17" t="str">
            <v>N/A</v>
          </cell>
          <cell r="W17" t="str">
            <v/>
          </cell>
        </row>
        <row r="18">
          <cell r="B18">
            <v>60028</v>
          </cell>
          <cell r="C18">
            <v>100</v>
          </cell>
          <cell r="D18" t="str">
            <v>NYEF 1995 Series I</v>
          </cell>
          <cell r="E18" t="str">
            <v>I Rise - NRP</v>
          </cell>
          <cell r="F18" t="str">
            <v>Scattered Sites, L.P.</v>
          </cell>
          <cell r="G18" t="str">
            <v>Community League of The Heights</v>
          </cell>
          <cell r="H18" t="str">
            <v>Jamilah Diallobe</v>
          </cell>
          <cell r="I18" t="str">
            <v>Tania Garrido</v>
          </cell>
          <cell r="J18" t="str">
            <v>Vargas &amp; Rivera</v>
          </cell>
          <cell r="K18">
            <v>35698</v>
          </cell>
          <cell r="L18">
            <v>44176</v>
          </cell>
          <cell r="M18" t="str">
            <v>2015</v>
          </cell>
          <cell r="N18" t="str">
            <v>Moderate Rehab</v>
          </cell>
          <cell r="O18" t="str">
            <v/>
          </cell>
          <cell r="P18">
            <v>36508</v>
          </cell>
          <cell r="Q18" t="str">
            <v>MAKE ELECTION DECISION BASED ON CURRENT DEPRECIATION USEFUL LIFE *</v>
          </cell>
          <cell r="R18" t="str">
            <v/>
          </cell>
          <cell r="S18"/>
          <cell r="T18" t="str">
            <v>No</v>
          </cell>
          <cell r="U18" t="str">
            <v>No</v>
          </cell>
          <cell r="V18" t="str">
            <v>No</v>
          </cell>
          <cell r="W18" t="str">
            <v/>
          </cell>
        </row>
        <row r="19">
          <cell r="B19">
            <v>60029</v>
          </cell>
          <cell r="C19">
            <v>100</v>
          </cell>
          <cell r="D19" t="str">
            <v>NYEF 1995 Series I</v>
          </cell>
          <cell r="E19" t="str">
            <v>Southern Brooklyn - NRP</v>
          </cell>
          <cell r="F19" t="str">
            <v xml:space="preserve">Southern Brooklyn Neighborhood Redevelopment Associates, L.P. </v>
          </cell>
          <cell r="G19" t="str">
            <v>Southern Brooklyn Community Organization</v>
          </cell>
          <cell r="H19" t="str">
            <v>Rayla Maurin</v>
          </cell>
          <cell r="I19" t="str">
            <v>Lisa Taylor</v>
          </cell>
          <cell r="J19" t="str">
            <v>Hirsch, Oelbaum, Bram &amp; Handover</v>
          </cell>
          <cell r="K19">
            <v>36041</v>
          </cell>
          <cell r="L19" t="str">
            <v/>
          </cell>
          <cell r="M19" t="str">
            <v>2014</v>
          </cell>
          <cell r="N19" t="str">
            <v>Moderate Rehab</v>
          </cell>
          <cell r="O19" t="str">
            <v/>
          </cell>
          <cell r="P19">
            <v>36635</v>
          </cell>
          <cell r="Q19" t="str">
            <v>MAKE ELECTION DECISION BASED ON CURRENT DEPRECIATION USEFUL LIFE *</v>
          </cell>
          <cell r="R19" t="str">
            <v/>
          </cell>
          <cell r="S19"/>
          <cell r="T19" t="str">
            <v>No</v>
          </cell>
          <cell r="U19" t="str">
            <v>No</v>
          </cell>
          <cell r="V19" t="str">
            <v>No</v>
          </cell>
          <cell r="W19" t="str">
            <v/>
          </cell>
        </row>
        <row r="20">
          <cell r="B20">
            <v>60031</v>
          </cell>
          <cell r="C20">
            <v>100</v>
          </cell>
          <cell r="D20" t="str">
            <v>NYEF 2000 Series I</v>
          </cell>
          <cell r="E20" t="str">
            <v>La Puerta de Vitalidad</v>
          </cell>
          <cell r="F20" t="str">
            <v>La Puerta de Vitalidad, L.P.</v>
          </cell>
          <cell r="G20" t="str">
            <v>Nos Quedamos</v>
          </cell>
          <cell r="H20" t="str">
            <v>Rayla Maurin</v>
          </cell>
          <cell r="I20" t="str">
            <v>Lisa Taylor</v>
          </cell>
          <cell r="J20" t="str">
            <v>BDO USA LLP (New York, NY)</v>
          </cell>
          <cell r="K20">
            <v>36754</v>
          </cell>
          <cell r="L20" t="str">
            <v/>
          </cell>
          <cell r="M20" t="str">
            <v>2016</v>
          </cell>
          <cell r="N20" t="str">
            <v>New</v>
          </cell>
          <cell r="O20">
            <v>37271</v>
          </cell>
          <cell r="P20">
            <v>37356</v>
          </cell>
          <cell r="Q20" t="str">
            <v>MAKE ELECTION DECISION BASED ON CURRENT DEPRECIATION USEFUL LIFE *</v>
          </cell>
          <cell r="R20" t="str">
            <v/>
          </cell>
          <cell r="S20"/>
          <cell r="T20" t="str">
            <v>No</v>
          </cell>
          <cell r="U20" t="str">
            <v>No</v>
          </cell>
          <cell r="V20" t="str">
            <v>No</v>
          </cell>
          <cell r="W20" t="str">
            <v/>
          </cell>
        </row>
        <row r="21">
          <cell r="B21">
            <v>60032</v>
          </cell>
          <cell r="C21">
            <v>100</v>
          </cell>
          <cell r="D21" t="str">
            <v>NYEF 1995 Series I</v>
          </cell>
          <cell r="E21" t="str">
            <v>Throop Street</v>
          </cell>
          <cell r="F21" t="str">
            <v>120 Gerry Street L.P.</v>
          </cell>
          <cell r="G21" t="str">
            <v>St. Nicks Alliance</v>
          </cell>
          <cell r="H21" t="str">
            <v>Rayla Maurin</v>
          </cell>
          <cell r="I21" t="str">
            <v>Lisa Taylor</v>
          </cell>
          <cell r="J21" t="str">
            <v>Tyrone Anthony Sellers, CPA</v>
          </cell>
          <cell r="K21">
            <v>36341</v>
          </cell>
          <cell r="L21">
            <v>44195</v>
          </cell>
          <cell r="M21" t="str">
            <v>2016</v>
          </cell>
          <cell r="N21" t="str">
            <v>Moderate Rehab</v>
          </cell>
          <cell r="O21" t="str">
            <v/>
          </cell>
          <cell r="P21">
            <v>37026</v>
          </cell>
          <cell r="Q21" t="str">
            <v>MAKE ELECTION DECISION BASED ON CURRENT DEPRECIATION USEFUL LIFE *</v>
          </cell>
          <cell r="R21" t="str">
            <v/>
          </cell>
          <cell r="S21">
            <v>2018</v>
          </cell>
          <cell r="T21" t="str">
            <v>Yes</v>
          </cell>
          <cell r="U21" t="str">
            <v>Yes</v>
          </cell>
          <cell r="V21" t="str">
            <v>Yes</v>
          </cell>
          <cell r="W21" t="str">
            <v/>
          </cell>
        </row>
        <row r="22">
          <cell r="B22">
            <v>60112</v>
          </cell>
          <cell r="C22">
            <v>100</v>
          </cell>
          <cell r="D22" t="str">
            <v>NEF 1996 Series II</v>
          </cell>
          <cell r="E22" t="str">
            <v>North Core Studios</v>
          </cell>
          <cell r="F22" t="str">
            <v>North Core Associates, L. P.</v>
          </cell>
          <cell r="G22" t="str">
            <v>East New York Urban Youth Corps Housing Development Fund Corp</v>
          </cell>
          <cell r="H22" t="str">
            <v>Lisa Taylor</v>
          </cell>
          <cell r="I22" t="str">
            <v>Tracey Ferrara</v>
          </cell>
          <cell r="J22" t="str">
            <v>Samuel S. Adelsberg &amp; Co.</v>
          </cell>
          <cell r="K22">
            <v>36109</v>
          </cell>
          <cell r="L22" t="str">
            <v/>
          </cell>
          <cell r="M22" t="str">
            <v>2015</v>
          </cell>
          <cell r="N22" t="str">
            <v>New</v>
          </cell>
          <cell r="O22" t="str">
            <v/>
          </cell>
          <cell r="P22">
            <v>36508</v>
          </cell>
          <cell r="Q22" t="str">
            <v>MAKE ELECTION DECISION BASED ON CURRENT DEPRECIATION USEFUL LIFE *</v>
          </cell>
          <cell r="R22" t="str">
            <v/>
          </cell>
          <cell r="S22"/>
          <cell r="T22" t="str">
            <v>No</v>
          </cell>
          <cell r="U22" t="str">
            <v>No</v>
          </cell>
          <cell r="V22" t="str">
            <v>No</v>
          </cell>
          <cell r="W22" t="str">
            <v/>
          </cell>
        </row>
        <row r="23">
          <cell r="B23">
            <v>60123</v>
          </cell>
          <cell r="C23">
            <v>100</v>
          </cell>
          <cell r="D23" t="str">
            <v>NEF 1996 Series I</v>
          </cell>
          <cell r="E23" t="str">
            <v>Warren Street Supportive Housing</v>
          </cell>
          <cell r="F23" t="str">
            <v>551 Warren Street I, L.P.</v>
          </cell>
          <cell r="G23" t="str">
            <v>Fifth Avenue Committee</v>
          </cell>
          <cell r="H23" t="str">
            <v>Lisa Taylor</v>
          </cell>
          <cell r="I23" t="str">
            <v>Tracey Ferrara</v>
          </cell>
          <cell r="J23" t="str">
            <v>Tyrone Anthony Sellers, CPA</v>
          </cell>
          <cell r="K23">
            <v>35968</v>
          </cell>
          <cell r="L23" t="str">
            <v/>
          </cell>
          <cell r="M23" t="str">
            <v>2014</v>
          </cell>
          <cell r="N23" t="str">
            <v>New</v>
          </cell>
          <cell r="O23" t="str">
            <v/>
          </cell>
          <cell r="P23">
            <v>36789</v>
          </cell>
          <cell r="Q23" t="str">
            <v>MAKE ELECTION DECISION BASED ON CURRENT DEPRECIATION USEFUL LIFE *</v>
          </cell>
          <cell r="R23" t="str">
            <v/>
          </cell>
          <cell r="S23">
            <v>2018</v>
          </cell>
          <cell r="T23" t="str">
            <v>Yes</v>
          </cell>
          <cell r="U23" t="str">
            <v>Yes</v>
          </cell>
          <cell r="V23" t="str">
            <v>Yes</v>
          </cell>
          <cell r="W23" t="str">
            <v/>
          </cell>
        </row>
        <row r="24">
          <cell r="B24">
            <v>60129</v>
          </cell>
          <cell r="C24">
            <v>100</v>
          </cell>
          <cell r="D24" t="str">
            <v>NYEF 2000 Series II</v>
          </cell>
          <cell r="E24" t="str">
            <v>Eldert/Decatur St. Cluster-NEP</v>
          </cell>
          <cell r="F24" t="str">
            <v>Bushwick Properties Mgmt,  L.P.</v>
          </cell>
          <cell r="G24" t="str">
            <v>Direct Building Management</v>
          </cell>
          <cell r="H24" t="str">
            <v>Rayla Maurin</v>
          </cell>
          <cell r="I24" t="str">
            <v>Lisa Taylor</v>
          </cell>
          <cell r="J24" t="str">
            <v>Arlia &amp; Associates CPA's LLP</v>
          </cell>
          <cell r="K24">
            <v>36119</v>
          </cell>
          <cell r="L24" t="str">
            <v/>
          </cell>
          <cell r="M24" t="str">
            <v>2014</v>
          </cell>
          <cell r="N24" t="str">
            <v>Moderate Rehab</v>
          </cell>
          <cell r="O24">
            <v>36526</v>
          </cell>
          <cell r="P24">
            <v>36448</v>
          </cell>
          <cell r="Q24" t="str">
            <v>MAKE ELECTION DECISION BASED ON CURRENT DEPRECIATION USEFUL LIFE *</v>
          </cell>
          <cell r="R24" t="str">
            <v/>
          </cell>
          <cell r="S24"/>
          <cell r="T24" t="str">
            <v>No</v>
          </cell>
          <cell r="U24" t="str">
            <v>No</v>
          </cell>
          <cell r="V24" t="str">
            <v>No</v>
          </cell>
          <cell r="W24" t="str">
            <v/>
          </cell>
        </row>
        <row r="25">
          <cell r="B25">
            <v>60132</v>
          </cell>
          <cell r="C25">
            <v>100</v>
          </cell>
          <cell r="D25" t="str">
            <v>NYEF 2000 Series II</v>
          </cell>
          <cell r="E25" t="str">
            <v>West 129th Street Cluster-NEP</v>
          </cell>
          <cell r="F25" t="str">
            <v>129th Street Cluster Assoc., L.P.</v>
          </cell>
          <cell r="G25" t="str">
            <v>Shaun Covington, Leroy &amp; Kenneth Morrison</v>
          </cell>
          <cell r="H25" t="str">
            <v>Anna Ortiz</v>
          </cell>
          <cell r="I25" t="str">
            <v>Tania Garrido</v>
          </cell>
          <cell r="J25" t="str">
            <v>John W. Davis, CPA</v>
          </cell>
          <cell r="K25">
            <v>36147</v>
          </cell>
          <cell r="L25" t="str">
            <v/>
          </cell>
          <cell r="M25" t="str">
            <v>2015</v>
          </cell>
          <cell r="N25" t="str">
            <v>Moderate Rehab</v>
          </cell>
          <cell r="O25" t="str">
            <v/>
          </cell>
          <cell r="P25">
            <v>36930</v>
          </cell>
          <cell r="Q25" t="str">
            <v>MAKE ELECTION DECISION BASED ON CURRENT DEPRECIATION USEFUL LIFE *</v>
          </cell>
          <cell r="R25" t="str">
            <v/>
          </cell>
          <cell r="S25"/>
          <cell r="T25" t="str">
            <v>No</v>
          </cell>
          <cell r="U25" t="str">
            <v>No</v>
          </cell>
          <cell r="V25" t="str">
            <v>No</v>
          </cell>
          <cell r="W25" t="str">
            <v/>
          </cell>
        </row>
        <row r="26">
          <cell r="B26">
            <v>60143</v>
          </cell>
          <cell r="C26">
            <v>100</v>
          </cell>
          <cell r="D26" t="str">
            <v>NYEF 2000 Series II</v>
          </cell>
          <cell r="E26" t="str">
            <v>W. 122nd-123rd Street Cluster</v>
          </cell>
          <cell r="F26" t="str">
            <v>C &amp; C Management, L.P.</v>
          </cell>
          <cell r="G26" t="str">
            <v>Shaun Covington, Leroy &amp; Kenneth Morrison</v>
          </cell>
          <cell r="H26" t="str">
            <v>Anna Ortiz</v>
          </cell>
          <cell r="I26" t="str">
            <v>Tania Garrido</v>
          </cell>
          <cell r="J26" t="str">
            <v>John W. Davis, CPA</v>
          </cell>
          <cell r="K26">
            <v>36507</v>
          </cell>
          <cell r="L26" t="str">
            <v/>
          </cell>
          <cell r="M26" t="str">
            <v>2016</v>
          </cell>
          <cell r="N26" t="str">
            <v>Moderate Rehab</v>
          </cell>
          <cell r="O26">
            <v>36507</v>
          </cell>
          <cell r="P26">
            <v>36659</v>
          </cell>
          <cell r="Q26" t="str">
            <v>MAKE ELECTION DECISION BASED ON CURRENT DEPRECIATION USEFUL LIFE *</v>
          </cell>
          <cell r="R26" t="str">
            <v/>
          </cell>
          <cell r="S26"/>
          <cell r="T26" t="str">
            <v>No</v>
          </cell>
          <cell r="U26" t="str">
            <v>No</v>
          </cell>
          <cell r="V26" t="str">
            <v>No</v>
          </cell>
          <cell r="W26" t="str">
            <v/>
          </cell>
        </row>
        <row r="27">
          <cell r="B27">
            <v>60148</v>
          </cell>
          <cell r="C27">
            <v>100</v>
          </cell>
          <cell r="D27" t="str">
            <v>NEF 1997 Series I</v>
          </cell>
          <cell r="E27" t="str">
            <v>Elmwood Neighborhood Revitalization</v>
          </cell>
          <cell r="F27" t="str">
            <v>Elmwood Neighborhood Revitalization L.P.</v>
          </cell>
          <cell r="G27" t="str">
            <v>One Neighborhood Builders / OHC</v>
          </cell>
          <cell r="H27" t="str">
            <v>Kimberly Pereira</v>
          </cell>
          <cell r="I27" t="str">
            <v>Tracey Ferrara</v>
          </cell>
          <cell r="J27" t="str">
            <v>D'Ambra CPA</v>
          </cell>
          <cell r="K27">
            <v>36164</v>
          </cell>
          <cell r="L27">
            <v>43796</v>
          </cell>
          <cell r="M27" t="str">
            <v>2015</v>
          </cell>
          <cell r="N27" t="str">
            <v>Moderate Rehab</v>
          </cell>
          <cell r="O27" t="str">
            <v/>
          </cell>
          <cell r="P27">
            <v>36522</v>
          </cell>
          <cell r="Q27" t="str">
            <v>MAKE ELECTION DECISION BASED ON CURRENT DEPRECIATION USEFUL LIFE *</v>
          </cell>
          <cell r="R27" t="str">
            <v/>
          </cell>
          <cell r="S27">
            <v>2018</v>
          </cell>
          <cell r="T27" t="str">
            <v>Yes</v>
          </cell>
          <cell r="U27" t="str">
            <v>Yes</v>
          </cell>
          <cell r="V27" t="str">
            <v>N/A</v>
          </cell>
          <cell r="W27" t="str">
            <v/>
          </cell>
        </row>
        <row r="28">
          <cell r="B28">
            <v>60165</v>
          </cell>
          <cell r="C28">
            <v>100</v>
          </cell>
          <cell r="D28" t="str">
            <v>NYEF 1995 Series I</v>
          </cell>
          <cell r="E28" t="str">
            <v>ECDO Houses</v>
          </cell>
          <cell r="F28" t="str">
            <v>ECDO Houses Associates, L.P.</v>
          </cell>
          <cell r="G28" t="str">
            <v>Ecumenical Community Development Organization</v>
          </cell>
          <cell r="H28" t="str">
            <v>Jamilah Diallobe</v>
          </cell>
          <cell r="I28" t="str">
            <v>Tania Garrido</v>
          </cell>
          <cell r="J28" t="str">
            <v>Vargas &amp; Rivera</v>
          </cell>
          <cell r="K28">
            <v>36147</v>
          </cell>
          <cell r="L28">
            <v>44181</v>
          </cell>
          <cell r="M28" t="str">
            <v>2015</v>
          </cell>
          <cell r="N28" t="str">
            <v>Moderate Rehab</v>
          </cell>
          <cell r="O28" t="str">
            <v/>
          </cell>
          <cell r="P28">
            <v>36706</v>
          </cell>
          <cell r="Q28" t="str">
            <v>MAKE ELECTION DECISION BASED ON CURRENT DEPRECIATION USEFUL LIFE *</v>
          </cell>
          <cell r="R28" t="str">
            <v/>
          </cell>
          <cell r="S28"/>
          <cell r="T28" t="str">
            <v>No</v>
          </cell>
          <cell r="U28" t="str">
            <v>Yes</v>
          </cell>
          <cell r="V28" t="str">
            <v>No</v>
          </cell>
          <cell r="W28" t="str">
            <v/>
          </cell>
        </row>
        <row r="29">
          <cell r="B29">
            <v>60200</v>
          </cell>
          <cell r="C29">
            <v>100</v>
          </cell>
          <cell r="D29" t="str">
            <v>NYEF 2001</v>
          </cell>
          <cell r="E29" t="str">
            <v>Crown Heights/Flatbush Cluster</v>
          </cell>
          <cell r="F29" t="str">
            <v>Empire Holdings, LP</v>
          </cell>
          <cell r="G29" t="str">
            <v>D.S. Community Management, Inc.</v>
          </cell>
          <cell r="H29" t="str">
            <v>Rayla Maurin</v>
          </cell>
          <cell r="I29" t="str">
            <v>Lisa Taylor</v>
          </cell>
          <cell r="J29" t="str">
            <v>Tyrone Anthony Sellers, CPA</v>
          </cell>
          <cell r="K29">
            <v>37252</v>
          </cell>
          <cell r="L29" t="str">
            <v/>
          </cell>
          <cell r="M29" t="str">
            <v>2016</v>
          </cell>
          <cell r="N29" t="str">
            <v>Moderate Rehab</v>
          </cell>
          <cell r="O29" t="str">
            <v/>
          </cell>
          <cell r="P29">
            <v>37072</v>
          </cell>
          <cell r="Q29" t="str">
            <v>MAKE ELECTION DECISION BASED ON CURRENT DEPRECIATION USEFUL LIFE *</v>
          </cell>
          <cell r="R29" t="str">
            <v/>
          </cell>
          <cell r="S29"/>
          <cell r="T29" t="str">
            <v>No</v>
          </cell>
          <cell r="U29" t="str">
            <v>No</v>
          </cell>
          <cell r="V29" t="str">
            <v>No</v>
          </cell>
          <cell r="W29" t="str">
            <v/>
          </cell>
        </row>
        <row r="30">
          <cell r="B30">
            <v>60232</v>
          </cell>
          <cell r="C30">
            <v>100</v>
          </cell>
          <cell r="D30" t="str">
            <v>NYEF 2000 Series I</v>
          </cell>
          <cell r="E30" t="str">
            <v>Clinton West Chelsea</v>
          </cell>
          <cell r="F30" t="str">
            <v>Clinton Housing 10th Partners, L.P.</v>
          </cell>
          <cell r="G30" t="str">
            <v>Clinton Housing Development Company, Inc.</v>
          </cell>
          <cell r="H30" t="str">
            <v>Anna Ortiz</v>
          </cell>
          <cell r="I30" t="str">
            <v>Tania Garrido</v>
          </cell>
          <cell r="J30" t="str">
            <v>Vargas &amp; Rivera</v>
          </cell>
          <cell r="K30">
            <v>36501</v>
          </cell>
          <cell r="L30">
            <v>44194</v>
          </cell>
          <cell r="M30" t="str">
            <v>2017</v>
          </cell>
          <cell r="N30" t="str">
            <v>Moderate Rehab</v>
          </cell>
          <cell r="O30">
            <v>36972</v>
          </cell>
          <cell r="P30">
            <v>37256</v>
          </cell>
          <cell r="Q30" t="str">
            <v>MAKE ELECTION DECISION BASED ON CURRENT DEPRECIATION USEFUL LIFE *</v>
          </cell>
          <cell r="R30" t="str">
            <v/>
          </cell>
          <cell r="S30"/>
          <cell r="T30" t="str">
            <v>No</v>
          </cell>
          <cell r="U30" t="str">
            <v>No</v>
          </cell>
          <cell r="V30" t="str">
            <v>No</v>
          </cell>
          <cell r="W30" t="str">
            <v/>
          </cell>
        </row>
        <row r="31">
          <cell r="B31">
            <v>60245</v>
          </cell>
          <cell r="C31">
            <v>100</v>
          </cell>
          <cell r="D31" t="str">
            <v>NYEF 2000 Series II</v>
          </cell>
          <cell r="E31" t="str">
            <v>Kosciusko Street Cluster</v>
          </cell>
          <cell r="F31" t="str">
            <v>Fatsville &amp; Company L.P.</v>
          </cell>
          <cell r="G31" t="str">
            <v>Nasher Realty Associates, Inc.</v>
          </cell>
          <cell r="H31" t="str">
            <v>Anna Ortiz</v>
          </cell>
          <cell r="I31" t="str">
            <v>Tania Garrido</v>
          </cell>
          <cell r="J31" t="str">
            <v>John W. Davis, CPA</v>
          </cell>
          <cell r="K31">
            <v>36500</v>
          </cell>
          <cell r="L31" t="str">
            <v/>
          </cell>
          <cell r="M31" t="str">
            <v>2015</v>
          </cell>
          <cell r="N31" t="str">
            <v>Moderate Rehab</v>
          </cell>
          <cell r="O31" t="str">
            <v/>
          </cell>
          <cell r="P31">
            <v>36874</v>
          </cell>
          <cell r="Q31" t="str">
            <v>MAKE ELECTION DECISION BASED ON CURRENT DEPRECIATION USEFUL LIFE *</v>
          </cell>
          <cell r="R31" t="str">
            <v/>
          </cell>
          <cell r="S31"/>
          <cell r="T31" t="str">
            <v>No</v>
          </cell>
          <cell r="U31" t="str">
            <v>No</v>
          </cell>
          <cell r="V31" t="str">
            <v>No</v>
          </cell>
          <cell r="W31" t="str">
            <v/>
          </cell>
        </row>
        <row r="32">
          <cell r="B32">
            <v>60247</v>
          </cell>
          <cell r="C32">
            <v>100</v>
          </cell>
          <cell r="D32" t="str">
            <v>NYEF 2000 Series I</v>
          </cell>
          <cell r="E32" t="str">
            <v>Clinton West 52nd Partners (Site 9A)</v>
          </cell>
          <cell r="F32" t="str">
            <v>Clinton Housing West 52nd Partners, L.P.</v>
          </cell>
          <cell r="G32" t="str">
            <v>Clinton Housing Development Company, Inc.</v>
          </cell>
          <cell r="H32" t="str">
            <v>Anna Ortiz</v>
          </cell>
          <cell r="I32" t="str">
            <v>Tania Garrido</v>
          </cell>
          <cell r="J32" t="str">
            <v>Vargas &amp; Rivera</v>
          </cell>
          <cell r="K32">
            <v>36630</v>
          </cell>
          <cell r="L32" t="str">
            <v/>
          </cell>
          <cell r="M32" t="str">
            <v>2015</v>
          </cell>
          <cell r="N32" t="str">
            <v>Moderate Rehab</v>
          </cell>
          <cell r="O32" t="str">
            <v/>
          </cell>
          <cell r="P32">
            <v>37073</v>
          </cell>
          <cell r="Q32" t="str">
            <v>MAKE ELECTION DECISION BASED ON CURRENT DEPRECIATION USEFUL LIFE *</v>
          </cell>
          <cell r="R32" t="str">
            <v/>
          </cell>
          <cell r="S32"/>
          <cell r="T32" t="str">
            <v>No</v>
          </cell>
          <cell r="U32" t="str">
            <v>No</v>
          </cell>
          <cell r="V32" t="str">
            <v>No</v>
          </cell>
          <cell r="W32" t="str">
            <v/>
          </cell>
        </row>
        <row r="33">
          <cell r="B33">
            <v>60249</v>
          </cell>
          <cell r="C33">
            <v>100</v>
          </cell>
          <cell r="D33" t="str">
            <v>NYEF 2000 Series I</v>
          </cell>
          <cell r="E33" t="str">
            <v>Quisqueya Housing</v>
          </cell>
          <cell r="F33" t="str">
            <v>Quisqueya Housing Company L. P.</v>
          </cell>
          <cell r="G33" t="str">
            <v>Manhattan Valley Development Corporation</v>
          </cell>
          <cell r="H33" t="str">
            <v>David Rozan</v>
          </cell>
          <cell r="I33" t="str">
            <v>Lisa Taylor</v>
          </cell>
          <cell r="J33" t="str">
            <v>Richard Simon, CPA</v>
          </cell>
          <cell r="K33">
            <v>36616</v>
          </cell>
          <cell r="L33" t="str">
            <v/>
          </cell>
          <cell r="M33" t="str">
            <v>2016</v>
          </cell>
          <cell r="N33" t="str">
            <v>Moderate Rehab</v>
          </cell>
          <cell r="O33" t="str">
            <v/>
          </cell>
          <cell r="P33">
            <v>37343</v>
          </cell>
          <cell r="Q33" t="str">
            <v>MAKE ELECTION DECISION BASED ON CURRENT DEPRECIATION USEFUL LIFE *</v>
          </cell>
          <cell r="R33" t="str">
            <v/>
          </cell>
          <cell r="S33"/>
          <cell r="T33" t="str">
            <v>No</v>
          </cell>
          <cell r="U33" t="str">
            <v>No</v>
          </cell>
          <cell r="V33" t="str">
            <v>No</v>
          </cell>
          <cell r="W33" t="str">
            <v/>
          </cell>
        </row>
        <row r="34">
          <cell r="B34">
            <v>60278</v>
          </cell>
          <cell r="C34">
            <v>100</v>
          </cell>
          <cell r="D34" t="str">
            <v>NYEF 2000 Series I</v>
          </cell>
          <cell r="E34" t="str">
            <v>Machull Redevelopment Associates</v>
          </cell>
          <cell r="F34" t="str">
            <v>Machull Redev. Assoc., L.P.</v>
          </cell>
          <cell r="G34" t="str">
            <v>Urban Strategies, Inc.</v>
          </cell>
          <cell r="H34" t="str">
            <v>David Rozan</v>
          </cell>
          <cell r="I34" t="str">
            <v>Lisa Taylor</v>
          </cell>
          <cell r="J34" t="str">
            <v>Padilla &amp; Company LLP</v>
          </cell>
          <cell r="K34">
            <v>36503</v>
          </cell>
          <cell r="L34" t="str">
            <v/>
          </cell>
          <cell r="M34" t="str">
            <v>2015</v>
          </cell>
          <cell r="N34" t="str">
            <v>Moderate Rehab</v>
          </cell>
          <cell r="O34">
            <v>36918</v>
          </cell>
          <cell r="P34">
            <v>37229</v>
          </cell>
          <cell r="Q34" t="str">
            <v>MAKE ELECTION DECISION BASED ON CURRENT DEPRECIATION USEFUL LIFE *</v>
          </cell>
          <cell r="R34" t="str">
            <v/>
          </cell>
          <cell r="S34">
            <v>2018</v>
          </cell>
          <cell r="T34" t="str">
            <v>Yes</v>
          </cell>
          <cell r="U34" t="str">
            <v>Yes</v>
          </cell>
          <cell r="V34" t="str">
            <v>Yes</v>
          </cell>
          <cell r="W34" t="str">
            <v/>
          </cell>
        </row>
        <row r="35">
          <cell r="B35">
            <v>60279</v>
          </cell>
          <cell r="C35">
            <v>100</v>
          </cell>
          <cell r="D35" t="str">
            <v>NYEF 2000 Series I</v>
          </cell>
          <cell r="E35" t="str">
            <v>Park Valley (NY)</v>
          </cell>
          <cell r="F35" t="str">
            <v>Park Valley Associates, L.P.</v>
          </cell>
          <cell r="G35" t="str">
            <v>Manhattan Valley Development Corporation</v>
          </cell>
          <cell r="H35" t="str">
            <v>David Rozan</v>
          </cell>
          <cell r="I35" t="str">
            <v>Lisa Taylor</v>
          </cell>
          <cell r="J35" t="str">
            <v>Richard Simon, CPA</v>
          </cell>
          <cell r="K35">
            <v>36487</v>
          </cell>
          <cell r="L35" t="str">
            <v/>
          </cell>
          <cell r="M35" t="str">
            <v>2015</v>
          </cell>
          <cell r="N35" t="str">
            <v>Moderate Rehab</v>
          </cell>
          <cell r="O35" t="str">
            <v/>
          </cell>
          <cell r="P35">
            <v>37194</v>
          </cell>
          <cell r="Q35" t="str">
            <v>MAKE ELECTION DECISION BASED ON CURRENT DEPRECIATION USEFUL LIFE *</v>
          </cell>
          <cell r="R35" t="str">
            <v/>
          </cell>
          <cell r="S35"/>
          <cell r="T35" t="str">
            <v>No</v>
          </cell>
          <cell r="U35" t="str">
            <v>No</v>
          </cell>
          <cell r="V35" t="str">
            <v>No</v>
          </cell>
          <cell r="W35" t="str">
            <v/>
          </cell>
        </row>
        <row r="36">
          <cell r="B36">
            <v>60288</v>
          </cell>
          <cell r="C36">
            <v>100</v>
          </cell>
          <cell r="D36" t="str">
            <v>NYEF 2000 Series II</v>
          </cell>
          <cell r="E36" t="str">
            <v>Creston Avenue Cluster Phase I</v>
          </cell>
          <cell r="F36" t="str">
            <v>Walton Cluster, LP</v>
          </cell>
          <cell r="G36" t="str">
            <v>RSE Management LLC</v>
          </cell>
          <cell r="H36" t="str">
            <v>Anna Ortiz</v>
          </cell>
          <cell r="I36" t="str">
            <v>Tania Garrido</v>
          </cell>
          <cell r="J36" t="str">
            <v>NCheng LLP</v>
          </cell>
          <cell r="K36">
            <v>36888</v>
          </cell>
          <cell r="L36" t="str">
            <v/>
          </cell>
          <cell r="M36" t="str">
            <v>2016</v>
          </cell>
          <cell r="N36" t="str">
            <v>Moderate Rehab</v>
          </cell>
          <cell r="O36" t="str">
            <v/>
          </cell>
          <cell r="P36">
            <v>37257</v>
          </cell>
          <cell r="Q36" t="str">
            <v>MAKE ELECTION DECISION BASED ON CURRENT DEPRECIATION USEFUL LIFE *</v>
          </cell>
          <cell r="R36" t="str">
            <v/>
          </cell>
          <cell r="S36"/>
          <cell r="T36" t="str">
            <v>No</v>
          </cell>
          <cell r="U36" t="str">
            <v>No</v>
          </cell>
          <cell r="V36" t="str">
            <v>No</v>
          </cell>
          <cell r="W36" t="str">
            <v/>
          </cell>
        </row>
        <row r="37">
          <cell r="B37">
            <v>60290</v>
          </cell>
          <cell r="C37">
            <v>100</v>
          </cell>
          <cell r="D37" t="str">
            <v>NYEF 2001</v>
          </cell>
          <cell r="E37" t="str">
            <v>Bainbridge Street Cluster</v>
          </cell>
          <cell r="F37" t="str">
            <v>Bainbridge Cluster Associates, L.P.</v>
          </cell>
          <cell r="G37" t="str">
            <v>Felicia Colon</v>
          </cell>
          <cell r="H37" t="str">
            <v>Rayla Maurin</v>
          </cell>
          <cell r="I37" t="str">
            <v>Lisa Taylor</v>
          </cell>
          <cell r="J37" t="str">
            <v>Vargas &amp; Rivera</v>
          </cell>
          <cell r="K37">
            <v>37602</v>
          </cell>
          <cell r="L37" t="str">
            <v/>
          </cell>
          <cell r="M37" t="str">
            <v>2020</v>
          </cell>
          <cell r="N37" t="str">
            <v>Substantial Rehab</v>
          </cell>
          <cell r="O37">
            <v>37894</v>
          </cell>
          <cell r="P37">
            <v>38681</v>
          </cell>
          <cell r="Q37" t="str">
            <v>YES</v>
          </cell>
          <cell r="R37">
            <v>2018</v>
          </cell>
          <cell r="S37">
            <v>2018</v>
          </cell>
          <cell r="T37" t="str">
            <v>Yes</v>
          </cell>
          <cell r="U37" t="str">
            <v>Yes</v>
          </cell>
          <cell r="V37" t="str">
            <v>Yes</v>
          </cell>
          <cell r="W37" t="str">
            <v/>
          </cell>
        </row>
        <row r="38">
          <cell r="B38">
            <v>60295</v>
          </cell>
          <cell r="C38">
            <v>100</v>
          </cell>
          <cell r="D38" t="str">
            <v>NYEF 2001</v>
          </cell>
          <cell r="E38" t="str">
            <v>Howard Avenue Cluster NYC</v>
          </cell>
          <cell r="F38" t="str">
            <v>Howard Avenue Development L.P.</v>
          </cell>
          <cell r="G38" t="str">
            <v>Darren K. Real Estate Management Company</v>
          </cell>
          <cell r="H38" t="str">
            <v>Rayla Maurin</v>
          </cell>
          <cell r="I38" t="str">
            <v>Lisa Taylor</v>
          </cell>
          <cell r="J38" t="str">
            <v>PKF O’Connor Davies, LLP</v>
          </cell>
          <cell r="K38">
            <v>37607</v>
          </cell>
          <cell r="L38" t="str">
            <v/>
          </cell>
          <cell r="M38" t="str">
            <v>2021</v>
          </cell>
          <cell r="N38" t="str">
            <v>Substantial Rehab</v>
          </cell>
          <cell r="O38">
            <v>38078</v>
          </cell>
          <cell r="P38">
            <v>38607</v>
          </cell>
          <cell r="Q38" t="str">
            <v>MAKE ELECTION DECISION BASED ON CURRENT DEPRECIATION USEFUL LIFE *</v>
          </cell>
          <cell r="R38" t="str">
            <v/>
          </cell>
          <cell r="S38"/>
          <cell r="T38" t="str">
            <v>No</v>
          </cell>
          <cell r="U38" t="str">
            <v/>
          </cell>
          <cell r="V38" t="str">
            <v/>
          </cell>
          <cell r="W38" t="str">
            <v/>
          </cell>
        </row>
        <row r="39">
          <cell r="B39">
            <v>60313</v>
          </cell>
          <cell r="C39">
            <v>70</v>
          </cell>
          <cell r="D39" t="str">
            <v>NEF 1999 SI Tranche 2</v>
          </cell>
          <cell r="E39" t="str">
            <v>Friendship Pine Revitalization (RI)</v>
          </cell>
          <cell r="F39" t="str">
            <v>Friendship Pine Associates., L.P.</v>
          </cell>
          <cell r="G39" t="str">
            <v>SWAP, Inc.</v>
          </cell>
          <cell r="H39" t="str">
            <v>Kimberly Pereira</v>
          </cell>
          <cell r="I39" t="str">
            <v>Tracey Ferrara</v>
          </cell>
          <cell r="J39" t="str">
            <v>Damiano, Burk &amp; Nuttall, P.C.</v>
          </cell>
          <cell r="K39">
            <v>36497</v>
          </cell>
          <cell r="L39">
            <v>43934</v>
          </cell>
          <cell r="M39" t="str">
            <v>2016</v>
          </cell>
          <cell r="N39" t="str">
            <v>Gut Rehab</v>
          </cell>
          <cell r="O39" t="str">
            <v/>
          </cell>
          <cell r="P39">
            <v>37074</v>
          </cell>
          <cell r="Q39" t="str">
            <v>MAKE ELECTION DECISION BASED ON CURRENT DEPRECIATION USEFUL LIFE *</v>
          </cell>
          <cell r="R39" t="str">
            <v/>
          </cell>
          <cell r="S39"/>
          <cell r="T39" t="str">
            <v>No</v>
          </cell>
          <cell r="U39" t="str">
            <v>No</v>
          </cell>
          <cell r="V39" t="str">
            <v>No</v>
          </cell>
          <cell r="W39" t="str">
            <v/>
          </cell>
        </row>
        <row r="40">
          <cell r="B40">
            <v>60313</v>
          </cell>
          <cell r="C40">
            <v>30</v>
          </cell>
          <cell r="D40" t="str">
            <v>NEF 1999 SII Tranche 1</v>
          </cell>
          <cell r="E40" t="str">
            <v>Friendship Pine Revitalization (RI)</v>
          </cell>
          <cell r="F40" t="str">
            <v>Friendship Pine Associates., L.P.</v>
          </cell>
          <cell r="G40" t="str">
            <v>SWAP, Inc.</v>
          </cell>
          <cell r="H40" t="str">
            <v>Kimberly Pereira</v>
          </cell>
          <cell r="I40" t="str">
            <v>Tracey Ferrara</v>
          </cell>
          <cell r="J40" t="str">
            <v>Damiano, Burk &amp; Nuttall, P.C.</v>
          </cell>
          <cell r="K40">
            <v>36497</v>
          </cell>
          <cell r="L40">
            <v>43934</v>
          </cell>
          <cell r="M40" t="str">
            <v>2016</v>
          </cell>
          <cell r="N40" t="str">
            <v>Gut Rehab</v>
          </cell>
          <cell r="O40" t="str">
            <v/>
          </cell>
          <cell r="P40">
            <v>37074</v>
          </cell>
          <cell r="Q40" t="str">
            <v>MAKE ELECTION DECISION BASED ON CURRENT DEPRECIATION USEFUL LIFE *</v>
          </cell>
          <cell r="R40" t="str">
            <v/>
          </cell>
          <cell r="S40"/>
          <cell r="T40" t="str">
            <v>No</v>
          </cell>
          <cell r="U40" t="str">
            <v>No</v>
          </cell>
          <cell r="V40" t="str">
            <v>No</v>
          </cell>
          <cell r="W40" t="str">
            <v/>
          </cell>
        </row>
        <row r="41">
          <cell r="B41">
            <v>60316</v>
          </cell>
          <cell r="C41">
            <v>100</v>
          </cell>
          <cell r="D41" t="str">
            <v>NEF 1999 SII Tranche 2</v>
          </cell>
          <cell r="E41" t="str">
            <v>VOA 560 West 165 St.</v>
          </cell>
          <cell r="F41" t="str">
            <v>560 West 165th St Associates, L.P.</v>
          </cell>
          <cell r="G41" t="str">
            <v>Volunteers of America-Greater New York (VOA)</v>
          </cell>
          <cell r="H41" t="str">
            <v>Lisa Taylor</v>
          </cell>
          <cell r="I41" t="str">
            <v>Tracey Ferrara</v>
          </cell>
          <cell r="J41" t="str">
            <v/>
          </cell>
          <cell r="K41">
            <v>37295</v>
          </cell>
          <cell r="L41" t="str">
            <v/>
          </cell>
          <cell r="M41" t="str">
            <v>2016</v>
          </cell>
          <cell r="N41" t="str">
            <v>Gut Rehab</v>
          </cell>
          <cell r="O41" t="str">
            <v/>
          </cell>
          <cell r="P41">
            <v>37287</v>
          </cell>
          <cell r="Q41" t="str">
            <v>MAKE ELECTION DECISION BASED ON CURRENT DEPRECIATION USEFUL LIFE *</v>
          </cell>
          <cell r="R41" t="str">
            <v/>
          </cell>
          <cell r="S41"/>
          <cell r="T41" t="str">
            <v>No</v>
          </cell>
          <cell r="U41" t="str">
            <v>No</v>
          </cell>
          <cell r="V41" t="str">
            <v>No</v>
          </cell>
          <cell r="W41" t="str">
            <v/>
          </cell>
        </row>
        <row r="42">
          <cell r="B42">
            <v>60343</v>
          </cell>
          <cell r="C42">
            <v>100</v>
          </cell>
          <cell r="D42" t="str">
            <v>NEF 2001</v>
          </cell>
          <cell r="E42" t="str">
            <v>Haven House Cooperative</v>
          </cell>
          <cell r="F42" t="str">
            <v>Haven House, L.P.</v>
          </cell>
          <cell r="G42" t="str">
            <v>Safe Haven Outreach Ministry, Inc.(DC)</v>
          </cell>
          <cell r="H42" t="str">
            <v>Judy Jackson</v>
          </cell>
          <cell r="I42" t="str">
            <v>Tracey Ferrara</v>
          </cell>
          <cell r="J42" t="str">
            <v>Hertzbach &amp; Company, P.A.</v>
          </cell>
          <cell r="K42">
            <v>36678</v>
          </cell>
          <cell r="L42">
            <v>43875</v>
          </cell>
          <cell r="M42" t="str">
            <v>2016</v>
          </cell>
          <cell r="N42" t="str">
            <v>Substantial Rehab</v>
          </cell>
          <cell r="O42" t="str">
            <v/>
          </cell>
          <cell r="P42">
            <v>37267</v>
          </cell>
          <cell r="Q42" t="str">
            <v>MAKE ELECTION DECISION BASED ON CURRENT DEPRECIATION USEFUL LIFE *</v>
          </cell>
          <cell r="R42" t="str">
            <v/>
          </cell>
          <cell r="S42"/>
          <cell r="T42" t="str">
            <v>No</v>
          </cell>
          <cell r="U42" t="str">
            <v>No</v>
          </cell>
          <cell r="V42" t="str">
            <v>No</v>
          </cell>
          <cell r="W42" t="str">
            <v/>
          </cell>
        </row>
        <row r="43">
          <cell r="B43">
            <v>60345</v>
          </cell>
          <cell r="C43">
            <v>100</v>
          </cell>
          <cell r="D43" t="str">
            <v>NEF 1999 SI Tranche 2</v>
          </cell>
          <cell r="E43" t="str">
            <v>Main Street, Phase III (RI)</v>
          </cell>
          <cell r="F43" t="str">
            <v>Main Street Phase lll, L.P.</v>
          </cell>
          <cell r="G43" t="str">
            <v>Valley Affordable Housing Corporation (VAHC)</v>
          </cell>
          <cell r="H43" t="str">
            <v>Kimberly Pereira</v>
          </cell>
          <cell r="I43" t="str">
            <v>Tracey Ferrara</v>
          </cell>
          <cell r="J43" t="str">
            <v>Damiano, Burk &amp; Nuttall, P.C.</v>
          </cell>
          <cell r="K43">
            <v>36671</v>
          </cell>
          <cell r="L43" t="str">
            <v/>
          </cell>
          <cell r="M43" t="str">
            <v>2014</v>
          </cell>
          <cell r="N43" t="str">
            <v>Gut Rehab</v>
          </cell>
          <cell r="O43" t="str">
            <v/>
          </cell>
          <cell r="P43">
            <v>36991</v>
          </cell>
          <cell r="Q43" t="str">
            <v>MAKE ELECTION DECISION BASED ON CURRENT DEPRECIATION USEFUL LIFE *</v>
          </cell>
          <cell r="R43" t="str">
            <v/>
          </cell>
          <cell r="S43"/>
          <cell r="T43" t="str">
            <v>No</v>
          </cell>
          <cell r="U43" t="str">
            <v>No</v>
          </cell>
          <cell r="V43" t="str">
            <v>No</v>
          </cell>
          <cell r="W43" t="str">
            <v/>
          </cell>
        </row>
        <row r="44">
          <cell r="B44">
            <v>60376</v>
          </cell>
          <cell r="C44">
            <v>100</v>
          </cell>
          <cell r="D44" t="str">
            <v>NYEF 2001</v>
          </cell>
          <cell r="E44" t="str">
            <v>New Haven Beulah (NRP)</v>
          </cell>
          <cell r="F44" t="str">
            <v>New Haven Beulah Associates LP</v>
          </cell>
          <cell r="G44" t="str">
            <v>South Bronx Churches/Morrisania Cluster HDFC</v>
          </cell>
          <cell r="H44" t="str">
            <v>Corey Parson</v>
          </cell>
          <cell r="I44" t="str">
            <v>Tania Garrido</v>
          </cell>
          <cell r="J44" t="str">
            <v>Tyrone Anthony Sellers, CPA</v>
          </cell>
          <cell r="K44">
            <v>37222</v>
          </cell>
          <cell r="L44">
            <v>44181</v>
          </cell>
          <cell r="M44" t="str">
            <v>2017</v>
          </cell>
          <cell r="N44" t="str">
            <v>Moderate Rehab</v>
          </cell>
          <cell r="O44" t="str">
            <v/>
          </cell>
          <cell r="P44">
            <v>37551</v>
          </cell>
          <cell r="Q44" t="str">
            <v>MAKE ELECTION DECISION BASED ON CURRENT DEPRECIATION USEFUL LIFE *</v>
          </cell>
          <cell r="R44" t="str">
            <v/>
          </cell>
          <cell r="S44"/>
          <cell r="T44" t="str">
            <v>No</v>
          </cell>
          <cell r="U44" t="str">
            <v>No</v>
          </cell>
          <cell r="V44" t="str">
            <v>No</v>
          </cell>
          <cell r="W44" t="str">
            <v/>
          </cell>
        </row>
        <row r="45">
          <cell r="B45">
            <v>60377</v>
          </cell>
          <cell r="C45">
            <v>100</v>
          </cell>
          <cell r="D45" t="str">
            <v>NYEF 2000 Series I</v>
          </cell>
          <cell r="E45" t="str">
            <v>Miguel Sosa Estates (NRP)</v>
          </cell>
          <cell r="F45" t="str">
            <v>Miguel Sosa Estates LP</v>
          </cell>
          <cell r="G45" t="str">
            <v>Aquinas Housing Company</v>
          </cell>
          <cell r="H45" t="str">
            <v>Corey Parson</v>
          </cell>
          <cell r="I45" t="str">
            <v>Tania Garrido</v>
          </cell>
          <cell r="J45" t="str">
            <v>A.G. Aaronson, C.P.A.</v>
          </cell>
          <cell r="K45">
            <v>36860</v>
          </cell>
          <cell r="L45" t="str">
            <v/>
          </cell>
          <cell r="M45" t="str">
            <v>2017</v>
          </cell>
          <cell r="N45" t="str">
            <v>Moderate Rehab</v>
          </cell>
          <cell r="O45">
            <v>37345</v>
          </cell>
          <cell r="P45">
            <v>37869</v>
          </cell>
          <cell r="Q45" t="str">
            <v>MAKE ELECTION DECISION BASED ON CURRENT DEPRECIATION USEFUL LIFE *</v>
          </cell>
          <cell r="R45" t="str">
            <v/>
          </cell>
          <cell r="S45"/>
          <cell r="T45" t="str">
            <v>No</v>
          </cell>
          <cell r="U45" t="str">
            <v>No</v>
          </cell>
          <cell r="V45" t="str">
            <v>No</v>
          </cell>
          <cell r="W45" t="str">
            <v/>
          </cell>
        </row>
        <row r="46">
          <cell r="B46">
            <v>60378</v>
          </cell>
          <cell r="C46">
            <v>100</v>
          </cell>
          <cell r="D46" t="str">
            <v>NYEF 2000 Series I</v>
          </cell>
          <cell r="E46" t="str">
            <v>N.E.B. L.P. (NRP)</v>
          </cell>
          <cell r="F46" t="str">
            <v>NEB, L.P.</v>
          </cell>
          <cell r="G46" t="str">
            <v>Brooklyn Neighborhood HDFC (fka Metropolitan Houses HDFC)</v>
          </cell>
          <cell r="H46" t="str">
            <v>Corey Parson</v>
          </cell>
          <cell r="I46" t="str">
            <v>Tania Garrido</v>
          </cell>
          <cell r="J46" t="str">
            <v>Tidwell Group (Atlanta)</v>
          </cell>
          <cell r="K46">
            <v>36872</v>
          </cell>
          <cell r="L46" t="str">
            <v/>
          </cell>
          <cell r="M46" t="str">
            <v>2016</v>
          </cell>
          <cell r="N46" t="str">
            <v>Moderate Rehab</v>
          </cell>
          <cell r="O46" t="str">
            <v/>
          </cell>
          <cell r="P46">
            <v>37302</v>
          </cell>
          <cell r="Q46" t="str">
            <v>MAKE ELECTION DECISION BASED ON CURRENT DEPRECIATION USEFUL LIFE *</v>
          </cell>
          <cell r="R46" t="str">
            <v/>
          </cell>
          <cell r="S46">
            <v>2018</v>
          </cell>
          <cell r="T46" t="str">
            <v>Yes</v>
          </cell>
          <cell r="U46" t="str">
            <v>Yes</v>
          </cell>
          <cell r="V46" t="str">
            <v>Yes</v>
          </cell>
          <cell r="W46" t="str">
            <v/>
          </cell>
        </row>
        <row r="47">
          <cell r="B47">
            <v>60396</v>
          </cell>
          <cell r="C47">
            <v>50</v>
          </cell>
          <cell r="D47" t="str">
            <v>Citi 2000</v>
          </cell>
          <cell r="E47" t="str">
            <v>Woodland Place Apartments</v>
          </cell>
          <cell r="F47" t="str">
            <v>Woodland Place Apartments, L.P.</v>
          </cell>
          <cell r="G47" t="str">
            <v>Belmont Housing Resources for WNY, Inc.</v>
          </cell>
          <cell r="H47" t="str">
            <v>Jessica Polak</v>
          </cell>
          <cell r="I47" t="str">
            <v>Tracey Ferrara</v>
          </cell>
          <cell r="J47" t="str">
            <v>Freed Maxick CPAs, PC</v>
          </cell>
          <cell r="K47">
            <v>36929</v>
          </cell>
          <cell r="L47" t="str">
            <v/>
          </cell>
          <cell r="M47" t="str">
            <v>2018</v>
          </cell>
          <cell r="N47" t="str">
            <v>New</v>
          </cell>
          <cell r="O47" t="str">
            <v/>
          </cell>
          <cell r="P47">
            <v>37271</v>
          </cell>
          <cell r="Q47" t="str">
            <v>MAKE ELECTION DECISION BASED ON CURRENT DEPRECIATION USEFUL LIFE *</v>
          </cell>
          <cell r="R47" t="str">
            <v/>
          </cell>
          <cell r="S47"/>
          <cell r="T47" t="str">
            <v>No</v>
          </cell>
          <cell r="U47" t="str">
            <v>No</v>
          </cell>
          <cell r="V47" t="str">
            <v>No</v>
          </cell>
          <cell r="W47" t="str">
            <v/>
          </cell>
        </row>
        <row r="48">
          <cell r="B48">
            <v>60396</v>
          </cell>
          <cell r="C48">
            <v>50</v>
          </cell>
          <cell r="D48" t="str">
            <v>JP Morgan Chase</v>
          </cell>
          <cell r="E48" t="str">
            <v>Woodland Place Apartments</v>
          </cell>
          <cell r="F48" t="str">
            <v>Woodland Place Apartments, L.P.</v>
          </cell>
          <cell r="G48" t="str">
            <v>Belmont Housing Resources for WNY, Inc.</v>
          </cell>
          <cell r="H48" t="str">
            <v>Jessica Polak</v>
          </cell>
          <cell r="I48" t="str">
            <v>Tracey Ferrara</v>
          </cell>
          <cell r="J48" t="str">
            <v>Freed Maxick CPAs, PC</v>
          </cell>
          <cell r="K48">
            <v>36929</v>
          </cell>
          <cell r="L48" t="str">
            <v/>
          </cell>
          <cell r="M48" t="str">
            <v>2018</v>
          </cell>
          <cell r="N48" t="str">
            <v>New</v>
          </cell>
          <cell r="O48" t="str">
            <v/>
          </cell>
          <cell r="P48">
            <v>37271</v>
          </cell>
          <cell r="Q48" t="str">
            <v>MAKE ELECTION DECISION BASED ON CURRENT DEPRECIATION USEFUL LIFE *</v>
          </cell>
          <cell r="R48" t="str">
            <v/>
          </cell>
          <cell r="S48"/>
          <cell r="T48" t="str">
            <v>No</v>
          </cell>
          <cell r="U48" t="str">
            <v>No</v>
          </cell>
          <cell r="V48" t="str">
            <v>No</v>
          </cell>
          <cell r="W48" t="str">
            <v/>
          </cell>
        </row>
        <row r="49">
          <cell r="B49">
            <v>60400</v>
          </cell>
          <cell r="C49">
            <v>100</v>
          </cell>
          <cell r="D49" t="str">
            <v>NYEF 2000 Series I</v>
          </cell>
          <cell r="E49" t="str">
            <v>474 Quincy Street</v>
          </cell>
          <cell r="F49" t="str">
            <v>Veterans Quincy Street Project, L.P.</v>
          </cell>
          <cell r="G49" t="str">
            <v>Black Veterans for Social Justice, Inc.</v>
          </cell>
          <cell r="H49" t="str">
            <v>Rayla Maurin</v>
          </cell>
          <cell r="I49" t="str">
            <v>Lisa Taylor</v>
          </cell>
          <cell r="J49" t="str">
            <v>Tyrone Anthony Sellers, CPA</v>
          </cell>
          <cell r="K49">
            <v>37253</v>
          </cell>
          <cell r="L49" t="str">
            <v/>
          </cell>
          <cell r="M49" t="str">
            <v>2016</v>
          </cell>
          <cell r="N49" t="str">
            <v>Gut Rehab</v>
          </cell>
          <cell r="O49">
            <v>37255</v>
          </cell>
          <cell r="P49">
            <v>37336</v>
          </cell>
          <cell r="Q49" t="str">
            <v>MAKE ELECTION DECISION BASED ON CURRENT DEPRECIATION USEFUL LIFE *</v>
          </cell>
          <cell r="R49" t="str">
            <v/>
          </cell>
          <cell r="S49"/>
          <cell r="T49" t="str">
            <v>No</v>
          </cell>
          <cell r="U49" t="str">
            <v>No</v>
          </cell>
          <cell r="V49" t="str">
            <v>No</v>
          </cell>
          <cell r="W49" t="str">
            <v/>
          </cell>
        </row>
        <row r="50">
          <cell r="B50">
            <v>60436</v>
          </cell>
          <cell r="C50">
            <v>18</v>
          </cell>
          <cell r="D50" t="str">
            <v>Fifth Third 2003</v>
          </cell>
          <cell r="E50" t="str">
            <v>Jackson Park Terrace (IL)</v>
          </cell>
          <cell r="F50" t="str">
            <v>Jackson Parkside Partners, L. P.</v>
          </cell>
          <cell r="G50" t="str">
            <v>Woodlawn Community Development Corporation</v>
          </cell>
          <cell r="H50" t="str">
            <v>Eileen Kelly</v>
          </cell>
          <cell r="I50" t="str">
            <v>Jennifer Rivera</v>
          </cell>
          <cell r="J50" t="str">
            <v>MK Group CPAs &amp; Consultants LLC</v>
          </cell>
          <cell r="K50">
            <v>37789</v>
          </cell>
          <cell r="L50" t="str">
            <v/>
          </cell>
          <cell r="M50" t="str">
            <v>2018</v>
          </cell>
          <cell r="N50" t="str">
            <v>Moderate Rehab</v>
          </cell>
          <cell r="O50" t="str">
            <v/>
          </cell>
          <cell r="P50">
            <v>38292</v>
          </cell>
          <cell r="Q50" t="str">
            <v>MAKE ELECTION DECISION BASED ON CURRENT DEPRECIATION USEFUL LIFE *</v>
          </cell>
          <cell r="R50" t="str">
            <v/>
          </cell>
          <cell r="S50"/>
          <cell r="T50" t="str">
            <v>No</v>
          </cell>
          <cell r="U50" t="str">
            <v>No</v>
          </cell>
          <cell r="V50" t="str">
            <v>No</v>
          </cell>
          <cell r="W50" t="str">
            <v/>
          </cell>
        </row>
        <row r="51">
          <cell r="B51">
            <v>60436</v>
          </cell>
          <cell r="C51">
            <v>82</v>
          </cell>
          <cell r="D51" t="str">
            <v>NEF 2002</v>
          </cell>
          <cell r="E51" t="str">
            <v>Jackson Park Terrace (IL)</v>
          </cell>
          <cell r="F51" t="str">
            <v>Jackson Parkside Partners, L. P.</v>
          </cell>
          <cell r="G51" t="str">
            <v>Woodlawn Community Development Corporation</v>
          </cell>
          <cell r="H51" t="str">
            <v>Eileen Kelly</v>
          </cell>
          <cell r="I51" t="str">
            <v>Jennifer Rivera</v>
          </cell>
          <cell r="J51" t="str">
            <v>MK Group CPAs &amp; Consultants LLC</v>
          </cell>
          <cell r="K51">
            <v>37789</v>
          </cell>
          <cell r="L51" t="str">
            <v/>
          </cell>
          <cell r="M51" t="str">
            <v>2018</v>
          </cell>
          <cell r="N51" t="str">
            <v>Moderate Rehab</v>
          </cell>
          <cell r="O51" t="str">
            <v/>
          </cell>
          <cell r="P51">
            <v>38292</v>
          </cell>
          <cell r="Q51" t="str">
            <v>MAKE ELECTION DECISION BASED ON CURRENT DEPRECIATION USEFUL LIFE *</v>
          </cell>
          <cell r="R51" t="str">
            <v/>
          </cell>
          <cell r="S51"/>
          <cell r="T51" t="str">
            <v>No</v>
          </cell>
          <cell r="U51" t="str">
            <v>No</v>
          </cell>
          <cell r="V51" t="str">
            <v>No</v>
          </cell>
          <cell r="W51" t="str">
            <v/>
          </cell>
        </row>
        <row r="52">
          <cell r="B52">
            <v>60489</v>
          </cell>
          <cell r="C52">
            <v>100</v>
          </cell>
          <cell r="D52" t="str">
            <v>Fannie Mae Homeless Initiative</v>
          </cell>
          <cell r="E52" t="str">
            <v>Park Terrace II Mutual Housing (CT)</v>
          </cell>
          <cell r="F52" t="str">
            <v>Park Terrace II Mutual Housing L.P.</v>
          </cell>
          <cell r="G52" t="str">
            <v>Mutual Housing Association of Greater Hartford, Inc.</v>
          </cell>
          <cell r="H52" t="str">
            <v>Kimberly Pereira</v>
          </cell>
          <cell r="I52" t="str">
            <v>Tracey Ferrara</v>
          </cell>
          <cell r="J52" t="str">
            <v>CohnReznick (Hartford)</v>
          </cell>
          <cell r="K52">
            <v>37253</v>
          </cell>
          <cell r="L52">
            <v>43958</v>
          </cell>
          <cell r="M52" t="str">
            <v>2017</v>
          </cell>
          <cell r="N52" t="str">
            <v>Moderate Rehab</v>
          </cell>
          <cell r="O52" t="str">
            <v/>
          </cell>
          <cell r="P52">
            <v>37792</v>
          </cell>
          <cell r="Q52" t="str">
            <v>MAKE ELECTION DECISION BASED ON CURRENT DEPRECIATION USEFUL LIFE *</v>
          </cell>
          <cell r="R52" t="str">
            <v/>
          </cell>
          <cell r="S52">
            <v>2018</v>
          </cell>
          <cell r="T52" t="str">
            <v>Yes</v>
          </cell>
          <cell r="U52" t="str">
            <v>Yes</v>
          </cell>
          <cell r="V52" t="str">
            <v>Yes</v>
          </cell>
          <cell r="W52" t="str">
            <v/>
          </cell>
        </row>
        <row r="53">
          <cell r="B53">
            <v>60493</v>
          </cell>
          <cell r="C53">
            <v>100</v>
          </cell>
          <cell r="D53" t="str">
            <v>NEF 2000</v>
          </cell>
          <cell r="E53" t="str">
            <v>Esperanza Apartments (WA)</v>
          </cell>
          <cell r="F53" t="str">
            <v>Esperanza Apartments, LP</v>
          </cell>
          <cell r="G53" t="str">
            <v>Retirement Housing Foundation</v>
          </cell>
          <cell r="H53" t="str">
            <v>Lisa Robinson</v>
          </cell>
          <cell r="I53" t="str">
            <v>Laura Pishion</v>
          </cell>
          <cell r="J53" t="str">
            <v>Novogradac &amp; Company LLP (Long Beach)</v>
          </cell>
          <cell r="K53">
            <v>36874</v>
          </cell>
          <cell r="L53">
            <v>43466</v>
          </cell>
          <cell r="M53" t="str">
            <v>2016</v>
          </cell>
          <cell r="N53" t="str">
            <v>New</v>
          </cell>
          <cell r="O53" t="str">
            <v/>
          </cell>
          <cell r="P53">
            <v>37256</v>
          </cell>
          <cell r="Q53" t="str">
            <v>MAKE ELECTION DECISION BASED ON CURRENT DEPRECIATION USEFUL LIFE *</v>
          </cell>
          <cell r="R53" t="str">
            <v/>
          </cell>
          <cell r="S53"/>
          <cell r="T53" t="str">
            <v>No</v>
          </cell>
          <cell r="U53" t="str">
            <v>No</v>
          </cell>
          <cell r="V53" t="str">
            <v>N/A</v>
          </cell>
          <cell r="W53" t="str">
            <v/>
          </cell>
        </row>
        <row r="54">
          <cell r="B54">
            <v>60506</v>
          </cell>
          <cell r="C54">
            <v>100</v>
          </cell>
          <cell r="D54" t="str">
            <v>NEF 2002</v>
          </cell>
          <cell r="E54" t="str">
            <v>Chapin Street Apartments</v>
          </cell>
          <cell r="F54" t="str">
            <v>Chapin Housing Limited Partnership</v>
          </cell>
          <cell r="G54" t="str">
            <v>Development Corporation of Columbia Heights</v>
          </cell>
          <cell r="H54" t="str">
            <v>Judy Jackson</v>
          </cell>
          <cell r="I54" t="str">
            <v>Tracey Ferrara</v>
          </cell>
          <cell r="J54" t="str">
            <v>CohnReznick (Chicago)</v>
          </cell>
          <cell r="K54">
            <v>37404</v>
          </cell>
          <cell r="L54" t="str">
            <v/>
          </cell>
          <cell r="M54" t="str">
            <v>2018</v>
          </cell>
          <cell r="N54" t="str">
            <v>Moderate Rehab</v>
          </cell>
          <cell r="O54" t="str">
            <v/>
          </cell>
          <cell r="P54">
            <v>38119</v>
          </cell>
          <cell r="Q54" t="str">
            <v>MAKE ELECTION DECISION BASED ON CURRENT DEPRECIATION USEFUL LIFE *</v>
          </cell>
          <cell r="R54" t="str">
            <v/>
          </cell>
          <cell r="S54"/>
          <cell r="T54" t="str">
            <v>No</v>
          </cell>
          <cell r="U54" t="str">
            <v>No</v>
          </cell>
          <cell r="V54" t="str">
            <v>No</v>
          </cell>
          <cell r="W54" t="str">
            <v/>
          </cell>
        </row>
        <row r="55">
          <cell r="B55">
            <v>60527</v>
          </cell>
          <cell r="C55">
            <v>100</v>
          </cell>
          <cell r="D55" t="str">
            <v>CEF 2002</v>
          </cell>
          <cell r="E55" t="str">
            <v>Far East Building</v>
          </cell>
          <cell r="F55" t="str">
            <v>Far East Building, L.P.</v>
          </cell>
          <cell r="G55" t="str">
            <v>Little Tokyo Service Center CDC (LTSC)</v>
          </cell>
          <cell r="H55" t="str">
            <v>Malcolm Wells</v>
          </cell>
          <cell r="I55" t="str">
            <v>Laura Pishion</v>
          </cell>
          <cell r="J55" t="str">
            <v>Dauby O' Connor &amp; Zaleski LLC</v>
          </cell>
          <cell r="K55">
            <v>37613</v>
          </cell>
          <cell r="L55">
            <v>43831</v>
          </cell>
          <cell r="M55" t="str">
            <v>2018</v>
          </cell>
          <cell r="N55" t="str">
            <v>Substantial Rehab</v>
          </cell>
          <cell r="O55" t="str">
            <v/>
          </cell>
          <cell r="P55">
            <v>37967</v>
          </cell>
          <cell r="Q55" t="str">
            <v>MAKE ELECTION DECISION BASED ON CURRENT DEPRECIATION USEFUL LIFE *</v>
          </cell>
          <cell r="R55" t="str">
            <v/>
          </cell>
          <cell r="S55"/>
          <cell r="T55" t="str">
            <v>No</v>
          </cell>
          <cell r="U55" t="str">
            <v>No</v>
          </cell>
          <cell r="V55" t="str">
            <v>No</v>
          </cell>
          <cell r="W55" t="str">
            <v/>
          </cell>
        </row>
        <row r="56">
          <cell r="B56">
            <v>60533</v>
          </cell>
          <cell r="C56">
            <v>100</v>
          </cell>
          <cell r="D56" t="str">
            <v>NEF 2004</v>
          </cell>
          <cell r="E56" t="str">
            <v>Madres Unidas</v>
          </cell>
          <cell r="F56" t="str">
            <v>Madres Unidas Limited Partnership</v>
          </cell>
          <cell r="G56" t="str">
            <v>LUCHA</v>
          </cell>
          <cell r="H56" t="str">
            <v>Erica Arellano</v>
          </cell>
          <cell r="I56" t="str">
            <v>Jennifer Rivera</v>
          </cell>
          <cell r="J56" t="str">
            <v>Wieland &amp; Company, Inc.</v>
          </cell>
          <cell r="K56">
            <v>38586</v>
          </cell>
          <cell r="L56" t="str">
            <v/>
          </cell>
          <cell r="M56" t="str">
            <v>2021</v>
          </cell>
          <cell r="N56" t="str">
            <v>New</v>
          </cell>
          <cell r="O56">
            <v>38930</v>
          </cell>
          <cell r="P56">
            <v>38993</v>
          </cell>
          <cell r="Q56" t="str">
            <v>NO</v>
          </cell>
          <cell r="R56" t="str">
            <v/>
          </cell>
          <cell r="S56"/>
          <cell r="T56" t="str">
            <v>No</v>
          </cell>
          <cell r="U56" t="str">
            <v>No</v>
          </cell>
          <cell r="V56" t="str">
            <v>No</v>
          </cell>
          <cell r="W56" t="str">
            <v/>
          </cell>
        </row>
        <row r="57">
          <cell r="B57">
            <v>60549</v>
          </cell>
          <cell r="C57">
            <v>100</v>
          </cell>
          <cell r="D57" t="str">
            <v>NYEF 2000 Series II</v>
          </cell>
          <cell r="E57" t="str">
            <v>Sherman Avenue Cluster</v>
          </cell>
          <cell r="F57" t="str">
            <v>Sherman Associates, L.P.</v>
          </cell>
          <cell r="G57" t="str">
            <v>Bronx Housing Investment Group</v>
          </cell>
          <cell r="H57" t="str">
            <v>Christopher Perkowski</v>
          </cell>
          <cell r="I57" t="str">
            <v>Tania Garrido</v>
          </cell>
          <cell r="J57" t="str">
            <v>Tyrone Anthony Sellers, CPA</v>
          </cell>
          <cell r="K57">
            <v>36888</v>
          </cell>
          <cell r="L57" t="str">
            <v/>
          </cell>
          <cell r="M57" t="str">
            <v>2015</v>
          </cell>
          <cell r="N57" t="str">
            <v>Gut Rehab</v>
          </cell>
          <cell r="O57" t="str">
            <v/>
          </cell>
          <cell r="P57">
            <v>36739</v>
          </cell>
          <cell r="Q57" t="str">
            <v>MAKE ELECTION DECISION BASED ON CURRENT DEPRECIATION USEFUL LIFE *</v>
          </cell>
          <cell r="R57" t="str">
            <v/>
          </cell>
          <cell r="S57"/>
          <cell r="T57" t="str">
            <v>No</v>
          </cell>
          <cell r="U57" t="str">
            <v>No</v>
          </cell>
          <cell r="V57" t="str">
            <v>No</v>
          </cell>
          <cell r="W57" t="str">
            <v/>
          </cell>
        </row>
        <row r="58">
          <cell r="B58">
            <v>60569</v>
          </cell>
          <cell r="C58">
            <v>100</v>
          </cell>
          <cell r="D58" t="str">
            <v>NYEF 2001</v>
          </cell>
          <cell r="E58" t="str">
            <v>W. 135th St. NEP (AW Holding)</v>
          </cell>
          <cell r="F58" t="str">
            <v>AW Holding LP</v>
          </cell>
          <cell r="G58" t="str">
            <v>A.W. Development, LLC</v>
          </cell>
          <cell r="H58" t="str">
            <v>Rayla Maurin</v>
          </cell>
          <cell r="I58" t="str">
            <v>Lisa Taylor</v>
          </cell>
          <cell r="J58" t="str">
            <v>Rutta and Company LLP</v>
          </cell>
          <cell r="K58">
            <v>37369</v>
          </cell>
          <cell r="L58" t="str">
            <v/>
          </cell>
          <cell r="M58" t="str">
            <v>2018</v>
          </cell>
          <cell r="N58" t="str">
            <v>Gut Rehab</v>
          </cell>
          <cell r="O58">
            <v>38061</v>
          </cell>
          <cell r="P58">
            <v>37904</v>
          </cell>
          <cell r="Q58" t="str">
            <v>MAKE ELECTION DECISION BASED ON CURRENT DEPRECIATION USEFUL LIFE *</v>
          </cell>
          <cell r="R58" t="str">
            <v/>
          </cell>
          <cell r="S58"/>
          <cell r="T58" t="str">
            <v>No</v>
          </cell>
          <cell r="U58" t="str">
            <v>No</v>
          </cell>
          <cell r="V58" t="str">
            <v>No</v>
          </cell>
          <cell r="W58" t="str">
            <v/>
          </cell>
        </row>
        <row r="59">
          <cell r="B59">
            <v>60570</v>
          </cell>
          <cell r="C59">
            <v>100</v>
          </cell>
          <cell r="D59" t="str">
            <v>NYEF 2001</v>
          </cell>
          <cell r="E59" t="str">
            <v>W. 149th Street II (Warbrook)</v>
          </cell>
          <cell r="F59" t="str">
            <v>Warbrook Realty, L.P.</v>
          </cell>
          <cell r="G59" t="str">
            <v>Genesis Realty Development Corp.(NY)</v>
          </cell>
          <cell r="H59" t="str">
            <v>David Rozan</v>
          </cell>
          <cell r="I59" t="str">
            <v>Lisa Taylor</v>
          </cell>
          <cell r="J59" t="str">
            <v>Flaherty Salmin CPAs</v>
          </cell>
          <cell r="K59">
            <v>37657</v>
          </cell>
          <cell r="L59">
            <v>43677</v>
          </cell>
          <cell r="M59" t="str">
            <v>2019</v>
          </cell>
          <cell r="N59" t="str">
            <v>Substantial Rehab</v>
          </cell>
          <cell r="O59">
            <v>37999</v>
          </cell>
          <cell r="P59">
            <v>38117</v>
          </cell>
          <cell r="Q59" t="str">
            <v>NO</v>
          </cell>
          <cell r="R59" t="str">
            <v/>
          </cell>
          <cell r="S59"/>
          <cell r="T59" t="str">
            <v>No</v>
          </cell>
          <cell r="U59" t="str">
            <v>No</v>
          </cell>
          <cell r="V59" t="str">
            <v>No</v>
          </cell>
          <cell r="W59" t="str">
            <v/>
          </cell>
        </row>
        <row r="60">
          <cell r="B60">
            <v>60572</v>
          </cell>
          <cell r="C60">
            <v>100</v>
          </cell>
          <cell r="D60" t="str">
            <v>NYEF 2001</v>
          </cell>
          <cell r="E60" t="str">
            <v>W. 140th St (Maxwell)</v>
          </cell>
          <cell r="F60" t="str">
            <v>Maxwell Development, L.P.</v>
          </cell>
          <cell r="G60" t="str">
            <v>Maxwell Real Estate Development Corp.</v>
          </cell>
          <cell r="H60" t="str">
            <v>Anna Ortiz</v>
          </cell>
          <cell r="I60" t="str">
            <v>Tania Garrido</v>
          </cell>
          <cell r="J60" t="str">
            <v>John W. Davis, CPA</v>
          </cell>
          <cell r="K60">
            <v>37239</v>
          </cell>
          <cell r="L60">
            <v>44196</v>
          </cell>
          <cell r="M60" t="str">
            <v>2019</v>
          </cell>
          <cell r="N60" t="str">
            <v>Gut Rehab</v>
          </cell>
          <cell r="O60" t="str">
            <v/>
          </cell>
          <cell r="P60">
            <v>37419</v>
          </cell>
          <cell r="Q60" t="str">
            <v>MAKE ELECTION DECISION BASED ON CURRENT DEPRECIATION USEFUL LIFE *</v>
          </cell>
          <cell r="R60" t="str">
            <v/>
          </cell>
          <cell r="S60"/>
          <cell r="T60" t="str">
            <v>No</v>
          </cell>
          <cell r="U60" t="str">
            <v>No</v>
          </cell>
          <cell r="V60" t="str">
            <v>No</v>
          </cell>
          <cell r="W60" t="str">
            <v/>
          </cell>
        </row>
        <row r="61">
          <cell r="B61">
            <v>60573</v>
          </cell>
          <cell r="C61">
            <v>100</v>
          </cell>
          <cell r="D61" t="str">
            <v>NYEF 2001</v>
          </cell>
          <cell r="E61" t="str">
            <v>Trinity Avenue</v>
          </cell>
          <cell r="F61" t="str">
            <v>J &amp; Velco Co., L.P.</v>
          </cell>
          <cell r="G61" t="str">
            <v>Velco Realty Corporation</v>
          </cell>
          <cell r="H61" t="str">
            <v>Rayla Maurin</v>
          </cell>
          <cell r="I61" t="str">
            <v>Lisa Taylor</v>
          </cell>
          <cell r="J61" t="str">
            <v>Tyrone Anthony Sellers, CPA</v>
          </cell>
          <cell r="K61">
            <v>37242</v>
          </cell>
          <cell r="L61" t="str">
            <v/>
          </cell>
          <cell r="M61" t="str">
            <v>2016</v>
          </cell>
          <cell r="N61" t="str">
            <v>Gut Rehab</v>
          </cell>
          <cell r="O61" t="str">
            <v/>
          </cell>
          <cell r="P61">
            <v>37410</v>
          </cell>
          <cell r="Q61" t="str">
            <v>MAKE ELECTION DECISION BASED ON CURRENT DEPRECIATION USEFUL LIFE *</v>
          </cell>
          <cell r="R61" t="str">
            <v/>
          </cell>
          <cell r="S61"/>
          <cell r="T61" t="str">
            <v>No</v>
          </cell>
          <cell r="U61" t="str">
            <v>No</v>
          </cell>
          <cell r="V61" t="str">
            <v>No</v>
          </cell>
          <cell r="W61" t="str">
            <v/>
          </cell>
        </row>
        <row r="62">
          <cell r="B62">
            <v>60575</v>
          </cell>
          <cell r="C62">
            <v>100</v>
          </cell>
          <cell r="D62" t="str">
            <v>NYEF 2001</v>
          </cell>
          <cell r="E62" t="str">
            <v>W. 144th Street (Prestige)</v>
          </cell>
          <cell r="F62" t="str">
            <v>Prestige Realty Associates, L.P.</v>
          </cell>
          <cell r="G62" t="str">
            <v>Prestige Management, Inc.</v>
          </cell>
          <cell r="H62" t="str">
            <v>Rayla Maurin</v>
          </cell>
          <cell r="I62" t="str">
            <v>Lisa Taylor</v>
          </cell>
          <cell r="J62" t="str">
            <v>Agbimson &amp; Company, P.C.</v>
          </cell>
          <cell r="K62">
            <v>37256</v>
          </cell>
          <cell r="L62">
            <v>44043</v>
          </cell>
          <cell r="M62" t="str">
            <v>2016</v>
          </cell>
          <cell r="N62" t="str">
            <v>Gut Rehab</v>
          </cell>
          <cell r="O62">
            <v>37468</v>
          </cell>
          <cell r="P62">
            <v>37442</v>
          </cell>
          <cell r="Q62" t="str">
            <v>MAKE ELECTION DECISION BASED ON CURRENT DEPRECIATION USEFUL LIFE *</v>
          </cell>
          <cell r="R62" t="str">
            <v/>
          </cell>
          <cell r="S62">
            <v>2018</v>
          </cell>
          <cell r="T62" t="str">
            <v>Yes</v>
          </cell>
          <cell r="U62" t="str">
            <v>Yes</v>
          </cell>
          <cell r="V62" t="str">
            <v>Yes</v>
          </cell>
          <cell r="W62" t="str">
            <v/>
          </cell>
        </row>
        <row r="63">
          <cell r="B63">
            <v>60583</v>
          </cell>
          <cell r="C63">
            <v>100</v>
          </cell>
          <cell r="D63" t="str">
            <v>NEF 2003</v>
          </cell>
          <cell r="E63" t="str">
            <v>South Park Plaza (IL)</v>
          </cell>
          <cell r="F63" t="str">
            <v>South Park Plaza, L.P.</v>
          </cell>
          <cell r="G63" t="str">
            <v>Woodlawn Community Development Corporation</v>
          </cell>
          <cell r="H63" t="str">
            <v>Eileen Kelly</v>
          </cell>
          <cell r="I63" t="str">
            <v>Jennifer Rivera</v>
          </cell>
          <cell r="J63" t="str">
            <v>MK Group CPAs &amp; Consultants LLC</v>
          </cell>
          <cell r="K63">
            <v>37865</v>
          </cell>
          <cell r="L63" t="str">
            <v/>
          </cell>
          <cell r="M63" t="str">
            <v>2019</v>
          </cell>
          <cell r="N63" t="str">
            <v>New</v>
          </cell>
          <cell r="O63" t="str">
            <v/>
          </cell>
          <cell r="P63">
            <v>38499</v>
          </cell>
          <cell r="Q63" t="str">
            <v>NO</v>
          </cell>
          <cell r="R63" t="str">
            <v/>
          </cell>
          <cell r="S63"/>
          <cell r="T63" t="str">
            <v>No</v>
          </cell>
          <cell r="U63" t="str">
            <v>No</v>
          </cell>
          <cell r="V63" t="str">
            <v>No</v>
          </cell>
          <cell r="W63" t="str">
            <v/>
          </cell>
        </row>
        <row r="64">
          <cell r="B64">
            <v>60593</v>
          </cell>
          <cell r="C64">
            <v>100</v>
          </cell>
          <cell r="D64" t="str">
            <v>NYEF 2003</v>
          </cell>
          <cell r="E64" t="str">
            <v>W. 141st Street</v>
          </cell>
          <cell r="F64" t="str">
            <v>West 141st Street, L.P.</v>
          </cell>
          <cell r="G64" t="str">
            <v>Coy La Sister</v>
          </cell>
          <cell r="H64" t="str">
            <v>Rayla Maurin</v>
          </cell>
          <cell r="I64" t="str">
            <v>Lisa Taylor</v>
          </cell>
          <cell r="J64" t="str">
            <v>KBL, LLP</v>
          </cell>
          <cell r="K64">
            <v>38064</v>
          </cell>
          <cell r="L64" t="str">
            <v/>
          </cell>
          <cell r="M64" t="str">
            <v>2019</v>
          </cell>
          <cell r="N64" t="str">
            <v>Substantial Rehab</v>
          </cell>
          <cell r="O64">
            <v>38412</v>
          </cell>
          <cell r="P64">
            <v>38519</v>
          </cell>
          <cell r="Q64" t="str">
            <v>MAKE ELECTION DECISION BASED ON CURRENT DEPRECIATION USEFUL LIFE *</v>
          </cell>
          <cell r="R64" t="str">
            <v/>
          </cell>
          <cell r="S64">
            <v>2018</v>
          </cell>
          <cell r="T64" t="str">
            <v>Yes</v>
          </cell>
          <cell r="U64" t="str">
            <v>Yes</v>
          </cell>
          <cell r="V64" t="str">
            <v>Yes</v>
          </cell>
          <cell r="W64" t="str">
            <v/>
          </cell>
        </row>
        <row r="65">
          <cell r="B65">
            <v>60594</v>
          </cell>
          <cell r="C65">
            <v>100</v>
          </cell>
          <cell r="D65" t="str">
            <v>NYEF 2003</v>
          </cell>
          <cell r="E65" t="str">
            <v>Beck Street</v>
          </cell>
          <cell r="F65" t="str">
            <v>Beck Street Cluster, L.P.</v>
          </cell>
          <cell r="G65" t="str">
            <v>Garcia Building Management Corp.</v>
          </cell>
          <cell r="H65" t="str">
            <v>Rayla Maurin</v>
          </cell>
          <cell r="I65" t="str">
            <v>Lisa Taylor</v>
          </cell>
          <cell r="J65" t="str">
            <v>Vargas &amp; Rivera</v>
          </cell>
          <cell r="K65">
            <v>38048</v>
          </cell>
          <cell r="L65" t="str">
            <v/>
          </cell>
          <cell r="M65" t="str">
            <v>2019</v>
          </cell>
          <cell r="N65" t="str">
            <v>Gut Rehab</v>
          </cell>
          <cell r="O65" t="str">
            <v/>
          </cell>
          <cell r="P65">
            <v>38440</v>
          </cell>
          <cell r="Q65" t="str">
            <v>YES</v>
          </cell>
          <cell r="R65">
            <v>2018</v>
          </cell>
          <cell r="S65">
            <v>2018</v>
          </cell>
          <cell r="T65" t="str">
            <v>Yes</v>
          </cell>
          <cell r="U65" t="str">
            <v>No</v>
          </cell>
          <cell r="V65" t="str">
            <v>Yes</v>
          </cell>
          <cell r="W65" t="str">
            <v/>
          </cell>
        </row>
        <row r="66">
          <cell r="B66">
            <v>60596</v>
          </cell>
          <cell r="C66">
            <v>100</v>
          </cell>
          <cell r="D66" t="str">
            <v>NYEF 2003</v>
          </cell>
          <cell r="E66" t="str">
            <v>W. 148th Street (HP Plaza)</v>
          </cell>
          <cell r="F66" t="str">
            <v>HP Plaza LP</v>
          </cell>
          <cell r="G66" t="str">
            <v>Horsford &amp; Poteat Realty</v>
          </cell>
          <cell r="H66" t="str">
            <v>Rayla Maurin</v>
          </cell>
          <cell r="I66" t="str">
            <v>Lisa Taylor</v>
          </cell>
          <cell r="J66" t="str">
            <v>Novogradac &amp; Company LLP (New York)</v>
          </cell>
          <cell r="K66">
            <v>38259</v>
          </cell>
          <cell r="L66">
            <v>44202</v>
          </cell>
          <cell r="M66" t="str">
            <v>2019</v>
          </cell>
          <cell r="N66" t="str">
            <v>Gut Rehab</v>
          </cell>
          <cell r="O66">
            <v>38839</v>
          </cell>
          <cell r="P66">
            <v>38717</v>
          </cell>
          <cell r="Q66" t="str">
            <v>YES</v>
          </cell>
          <cell r="R66">
            <v>2018</v>
          </cell>
          <cell r="S66">
            <v>2018</v>
          </cell>
          <cell r="T66" t="str">
            <v>Yes</v>
          </cell>
          <cell r="U66" t="str">
            <v>Yes</v>
          </cell>
          <cell r="V66" t="str">
            <v>Yes</v>
          </cell>
          <cell r="W66" t="str">
            <v/>
          </cell>
        </row>
        <row r="67">
          <cell r="B67">
            <v>60600</v>
          </cell>
          <cell r="C67">
            <v>100</v>
          </cell>
          <cell r="D67" t="str">
            <v>NYEF 2002</v>
          </cell>
          <cell r="E67" t="str">
            <v>Clay Avenue</v>
          </cell>
          <cell r="F67" t="str">
            <v>Clay Cluster LP</v>
          </cell>
          <cell r="G67" t="str">
            <v>Sandra Erickson Real Estate, Inc. (SERE)</v>
          </cell>
          <cell r="H67" t="str">
            <v>Rayla Maurin</v>
          </cell>
          <cell r="I67" t="str">
            <v>Lisa Taylor</v>
          </cell>
          <cell r="J67" t="str">
            <v>Vargas &amp; Rivera</v>
          </cell>
          <cell r="K67">
            <v>38048</v>
          </cell>
          <cell r="L67" t="str">
            <v/>
          </cell>
          <cell r="M67" t="str">
            <v>2018</v>
          </cell>
          <cell r="N67" t="str">
            <v>Gut Rehab</v>
          </cell>
          <cell r="O67">
            <v>38565</v>
          </cell>
          <cell r="P67">
            <v>38428</v>
          </cell>
          <cell r="Q67" t="str">
            <v>MAKE ELECTION DECISION BASED ON CURRENT DEPRECIATION USEFUL LIFE *</v>
          </cell>
          <cell r="R67" t="str">
            <v/>
          </cell>
          <cell r="S67">
            <v>2018</v>
          </cell>
          <cell r="T67" t="str">
            <v>Yes</v>
          </cell>
          <cell r="U67" t="str">
            <v>Yes</v>
          </cell>
          <cell r="V67" t="str">
            <v>Yes</v>
          </cell>
          <cell r="W67" t="str">
            <v/>
          </cell>
        </row>
        <row r="68">
          <cell r="B68">
            <v>60623</v>
          </cell>
          <cell r="C68">
            <v>100</v>
          </cell>
          <cell r="D68" t="str">
            <v>NEF 2002</v>
          </cell>
          <cell r="E68" t="str">
            <v>Factory Street</v>
          </cell>
          <cell r="F68" t="str">
            <v>Factory Street Limited Partnership</v>
          </cell>
          <cell r="G68" t="str">
            <v>Valley Affordable Housing Corporation (VAHC)</v>
          </cell>
          <cell r="H68" t="str">
            <v>Kimberly Pereira</v>
          </cell>
          <cell r="I68" t="str">
            <v>Tracey Ferrara</v>
          </cell>
          <cell r="J68" t="str">
            <v>Damiano, Burk &amp; Nuttall, P.C.</v>
          </cell>
          <cell r="K68">
            <v>37560</v>
          </cell>
          <cell r="L68" t="str">
            <v/>
          </cell>
          <cell r="M68" t="str">
            <v>2018</v>
          </cell>
          <cell r="N68" t="str">
            <v>Moderate Rehab</v>
          </cell>
          <cell r="O68" t="str">
            <v/>
          </cell>
          <cell r="P68">
            <v>37986</v>
          </cell>
          <cell r="Q68" t="str">
            <v>MAKE ELECTION DECISION BASED ON CURRENT DEPRECIATION USEFUL LIFE *</v>
          </cell>
          <cell r="R68" t="str">
            <v/>
          </cell>
          <cell r="S68"/>
          <cell r="T68" t="str">
            <v>No</v>
          </cell>
          <cell r="U68" t="str">
            <v>No</v>
          </cell>
          <cell r="V68" t="str">
            <v>No</v>
          </cell>
          <cell r="W68" t="str">
            <v/>
          </cell>
        </row>
        <row r="69">
          <cell r="B69">
            <v>60626</v>
          </cell>
          <cell r="C69">
            <v>100</v>
          </cell>
          <cell r="D69" t="str">
            <v>Fannie Mae Homeless Initiative</v>
          </cell>
          <cell r="E69" t="str">
            <v>ENR II</v>
          </cell>
          <cell r="F69" t="str">
            <v>Elmwood Neighborhood Revitalization L.P. II</v>
          </cell>
          <cell r="G69" t="str">
            <v>One Neighborhood Builders / OHC</v>
          </cell>
          <cell r="H69" t="str">
            <v>Kimberly Pereira</v>
          </cell>
          <cell r="I69" t="str">
            <v>Tracey Ferrara</v>
          </cell>
          <cell r="J69" t="str">
            <v>D'Ambra CPA</v>
          </cell>
          <cell r="K69">
            <v>37573</v>
          </cell>
          <cell r="L69" t="str">
            <v/>
          </cell>
          <cell r="M69" t="str">
            <v>2017</v>
          </cell>
          <cell r="N69" t="str">
            <v>Substantial Rehab</v>
          </cell>
          <cell r="O69">
            <v>38045</v>
          </cell>
          <cell r="P69">
            <v>38075</v>
          </cell>
          <cell r="Q69" t="str">
            <v>MAKE ELECTION DECISION BASED ON CURRENT DEPRECIATION USEFUL LIFE *</v>
          </cell>
          <cell r="R69" t="str">
            <v/>
          </cell>
          <cell r="S69">
            <v>2018</v>
          </cell>
          <cell r="T69" t="str">
            <v>Yes</v>
          </cell>
          <cell r="U69" t="str">
            <v>Yes</v>
          </cell>
          <cell r="V69" t="str">
            <v>Yes</v>
          </cell>
          <cell r="W69" t="str">
            <v/>
          </cell>
        </row>
        <row r="70">
          <cell r="B70">
            <v>60634</v>
          </cell>
          <cell r="C70">
            <v>100</v>
          </cell>
          <cell r="D70" t="str">
            <v>NYEF 2003</v>
          </cell>
          <cell r="E70" t="str">
            <v>Jefferson Avenue Cluster</v>
          </cell>
          <cell r="F70" t="str">
            <v>Jefferson Cluster L.P.</v>
          </cell>
          <cell r="G70" t="str">
            <v>St. Nicks Alliance</v>
          </cell>
          <cell r="H70" t="str">
            <v>Rayla Maurin</v>
          </cell>
          <cell r="I70" t="str">
            <v>Lisa Taylor</v>
          </cell>
          <cell r="J70" t="str">
            <v>Tyrone Anthony Sellers, CPA</v>
          </cell>
          <cell r="K70">
            <v>37966</v>
          </cell>
          <cell r="L70">
            <v>43644</v>
          </cell>
          <cell r="M70" t="str">
            <v>2020</v>
          </cell>
          <cell r="N70" t="str">
            <v>Substantial Rehab</v>
          </cell>
          <cell r="O70">
            <v>38213</v>
          </cell>
          <cell r="P70">
            <v>39082</v>
          </cell>
          <cell r="Q70" t="str">
            <v>MAKE ELECTION DECISION BASED ON CURRENT DEPRECIATION USEFUL LIFE *</v>
          </cell>
          <cell r="R70" t="str">
            <v/>
          </cell>
          <cell r="S70">
            <v>2018</v>
          </cell>
          <cell r="T70" t="str">
            <v>Yes</v>
          </cell>
          <cell r="U70" t="str">
            <v>Yes</v>
          </cell>
          <cell r="V70" t="str">
            <v>N/A</v>
          </cell>
          <cell r="W70" t="str">
            <v/>
          </cell>
        </row>
        <row r="71">
          <cell r="B71">
            <v>60635</v>
          </cell>
          <cell r="C71">
            <v>100</v>
          </cell>
          <cell r="D71" t="str">
            <v>NYEF 2002</v>
          </cell>
          <cell r="E71" t="str">
            <v>Pacific Street Cluster</v>
          </cell>
          <cell r="F71" t="str">
            <v>Pacific Village, LP</v>
          </cell>
          <cell r="G71" t="str">
            <v>ELH Mgmt. LLC</v>
          </cell>
          <cell r="H71" t="str">
            <v>Rayla Maurin</v>
          </cell>
          <cell r="I71" t="str">
            <v>Lisa Taylor</v>
          </cell>
          <cell r="J71" t="str">
            <v/>
          </cell>
          <cell r="K71">
            <v>38286</v>
          </cell>
          <cell r="L71" t="str">
            <v/>
          </cell>
          <cell r="M71" t="str">
            <v>2018</v>
          </cell>
          <cell r="N71" t="str">
            <v>Gut Rehab</v>
          </cell>
          <cell r="O71">
            <v>38244</v>
          </cell>
          <cell r="P71">
            <v>39309</v>
          </cell>
          <cell r="Q71" t="str">
            <v>MAKE ELECTION DECISION BASED ON CURRENT DEPRECIATION USEFUL LIFE *</v>
          </cell>
          <cell r="R71" t="str">
            <v/>
          </cell>
          <cell r="S71"/>
          <cell r="T71" t="str">
            <v>No</v>
          </cell>
          <cell r="U71" t="str">
            <v>No</v>
          </cell>
          <cell r="V71" t="str">
            <v>No</v>
          </cell>
          <cell r="W71" t="str">
            <v/>
          </cell>
        </row>
        <row r="72">
          <cell r="B72">
            <v>60637</v>
          </cell>
          <cell r="C72">
            <v>100</v>
          </cell>
          <cell r="D72" t="str">
            <v>NYEF 2002</v>
          </cell>
          <cell r="E72" t="str">
            <v>Bushwick</v>
          </cell>
          <cell r="F72" t="str">
            <v>B &amp; R Management L.P.</v>
          </cell>
          <cell r="G72" t="str">
            <v>Direct Building Management</v>
          </cell>
          <cell r="H72" t="str">
            <v>Rayla Maurin</v>
          </cell>
          <cell r="I72" t="str">
            <v>Lisa Taylor</v>
          </cell>
          <cell r="J72" t="str">
            <v>Arlia &amp; Associates CPA's LLP</v>
          </cell>
          <cell r="K72">
            <v>37965</v>
          </cell>
          <cell r="L72" t="str">
            <v/>
          </cell>
          <cell r="M72" t="str">
            <v>2018</v>
          </cell>
          <cell r="N72" t="str">
            <v>Gut Rehab</v>
          </cell>
          <cell r="O72" t="str">
            <v/>
          </cell>
          <cell r="P72">
            <v>38275</v>
          </cell>
          <cell r="Q72" t="str">
            <v>MAKE ELECTION DECISION BASED ON CURRENT DEPRECIATION USEFUL LIFE *</v>
          </cell>
          <cell r="R72" t="str">
            <v/>
          </cell>
          <cell r="S72"/>
          <cell r="T72" t="str">
            <v>No</v>
          </cell>
          <cell r="U72" t="str">
            <v>No</v>
          </cell>
          <cell r="V72" t="str">
            <v>No</v>
          </cell>
          <cell r="W72" t="str">
            <v/>
          </cell>
        </row>
        <row r="73">
          <cell r="B73">
            <v>60638</v>
          </cell>
          <cell r="C73">
            <v>10</v>
          </cell>
          <cell r="D73" t="str">
            <v>NYEF 2001</v>
          </cell>
          <cell r="E73" t="str">
            <v>W. 128th Street</v>
          </cell>
          <cell r="F73" t="str">
            <v>West 128th Street L.P.</v>
          </cell>
          <cell r="G73" t="str">
            <v>The Michaels Development Company I, L.P.</v>
          </cell>
          <cell r="H73" t="str">
            <v>Jamilah Diallobe</v>
          </cell>
          <cell r="I73" t="str">
            <v>Tania Garrido</v>
          </cell>
          <cell r="J73" t="str">
            <v>Tyrone Anthony Sellers, CPA</v>
          </cell>
          <cell r="K73">
            <v>38057</v>
          </cell>
          <cell r="L73" t="str">
            <v/>
          </cell>
          <cell r="M73" t="str">
            <v>2018</v>
          </cell>
          <cell r="N73" t="str">
            <v>Gut Rehab</v>
          </cell>
          <cell r="O73" t="str">
            <v/>
          </cell>
          <cell r="P73">
            <v>37550</v>
          </cell>
          <cell r="Q73" t="str">
            <v>MAKE ELECTION DECISION BASED ON CURRENT DEPRECIATION USEFUL LIFE *</v>
          </cell>
          <cell r="R73" t="str">
            <v/>
          </cell>
          <cell r="S73">
            <v>2018</v>
          </cell>
          <cell r="T73" t="str">
            <v>Yes</v>
          </cell>
          <cell r="U73" t="str">
            <v>Yes</v>
          </cell>
          <cell r="V73" t="str">
            <v>Yes</v>
          </cell>
          <cell r="W73" t="str">
            <v/>
          </cell>
        </row>
        <row r="74">
          <cell r="B74">
            <v>60638</v>
          </cell>
          <cell r="C74">
            <v>90</v>
          </cell>
          <cell r="D74" t="str">
            <v>NYEF 2002</v>
          </cell>
          <cell r="E74" t="str">
            <v>W. 128th Street</v>
          </cell>
          <cell r="F74" t="str">
            <v>West 128th Street L.P.</v>
          </cell>
          <cell r="G74" t="str">
            <v>The Michaels Development Company I, L.P.</v>
          </cell>
          <cell r="H74" t="str">
            <v>Jamilah Diallobe</v>
          </cell>
          <cell r="I74" t="str">
            <v>Tania Garrido</v>
          </cell>
          <cell r="J74" t="str">
            <v>Tyrone Anthony Sellers, CPA</v>
          </cell>
          <cell r="K74">
            <v>38057</v>
          </cell>
          <cell r="L74" t="str">
            <v/>
          </cell>
          <cell r="M74" t="str">
            <v>2018</v>
          </cell>
          <cell r="N74" t="str">
            <v>Gut Rehab</v>
          </cell>
          <cell r="O74" t="str">
            <v/>
          </cell>
          <cell r="P74">
            <v>37550</v>
          </cell>
          <cell r="Q74" t="str">
            <v>MAKE ELECTION DECISION BASED ON CURRENT DEPRECIATION USEFUL LIFE *</v>
          </cell>
          <cell r="R74" t="str">
            <v/>
          </cell>
          <cell r="S74">
            <v>2018</v>
          </cell>
          <cell r="T74" t="str">
            <v>Yes</v>
          </cell>
          <cell r="U74" t="str">
            <v>Yes</v>
          </cell>
          <cell r="V74" t="str">
            <v>Yes</v>
          </cell>
          <cell r="W74" t="str">
            <v/>
          </cell>
        </row>
        <row r="75">
          <cell r="B75">
            <v>60640</v>
          </cell>
          <cell r="C75">
            <v>100</v>
          </cell>
          <cell r="D75" t="str">
            <v>NYEF 2002</v>
          </cell>
          <cell r="E75" t="str">
            <v>Boynton &amp; Wheeler</v>
          </cell>
          <cell r="F75" t="str">
            <v>Boynton Wheeler, L.P.</v>
          </cell>
          <cell r="G75" t="str">
            <v>Krislen Management</v>
          </cell>
          <cell r="H75" t="str">
            <v>Anna Ortiz</v>
          </cell>
          <cell r="I75" t="str">
            <v>Tania Garrido</v>
          </cell>
          <cell r="J75" t="str">
            <v>Tyrone Anthony Sellers, CPA</v>
          </cell>
          <cell r="K75">
            <v>37970</v>
          </cell>
          <cell r="L75" t="str">
            <v/>
          </cell>
          <cell r="M75" t="str">
            <v>2018</v>
          </cell>
          <cell r="N75" t="str">
            <v>Gut Rehab</v>
          </cell>
          <cell r="O75" t="str">
            <v/>
          </cell>
          <cell r="P75">
            <v>37292</v>
          </cell>
          <cell r="Q75" t="str">
            <v>MAKE ELECTION DECISION BASED ON CURRENT DEPRECIATION USEFUL LIFE *</v>
          </cell>
          <cell r="R75" t="str">
            <v/>
          </cell>
          <cell r="S75">
            <v>2018</v>
          </cell>
          <cell r="T75" t="str">
            <v>Yes</v>
          </cell>
          <cell r="U75" t="str">
            <v>Yes</v>
          </cell>
          <cell r="V75" t="str">
            <v>Yes</v>
          </cell>
          <cell r="W75" t="str">
            <v/>
          </cell>
        </row>
        <row r="76">
          <cell r="B76">
            <v>60648</v>
          </cell>
          <cell r="C76">
            <v>100</v>
          </cell>
          <cell r="D76" t="str">
            <v>NYEF 2001</v>
          </cell>
          <cell r="E76" t="str">
            <v>Laura B Thomas Houses</v>
          </cell>
          <cell r="F76" t="str">
            <v>Laura B. Thomas Houses L.P.</v>
          </cell>
          <cell r="G76" t="str">
            <v>Abyssinian Development Corp.</v>
          </cell>
          <cell r="H76" t="str">
            <v>Rayla Maurin</v>
          </cell>
          <cell r="I76" t="str">
            <v>Lisa Taylor</v>
          </cell>
          <cell r="J76" t="str">
            <v>Novogradac &amp; Company LLP (Dover, OH)</v>
          </cell>
          <cell r="K76">
            <v>37210</v>
          </cell>
          <cell r="L76" t="str">
            <v/>
          </cell>
          <cell r="M76" t="str">
            <v>2017</v>
          </cell>
          <cell r="N76" t="str">
            <v>Gut Rehab</v>
          </cell>
          <cell r="O76">
            <v>37879</v>
          </cell>
          <cell r="P76">
            <v>37888</v>
          </cell>
          <cell r="Q76" t="str">
            <v>MAKE ELECTION DECISION BASED ON CURRENT DEPRECIATION USEFUL LIFE *</v>
          </cell>
          <cell r="R76" t="str">
            <v/>
          </cell>
          <cell r="S76"/>
          <cell r="T76" t="str">
            <v>No</v>
          </cell>
          <cell r="U76" t="str">
            <v>No</v>
          </cell>
          <cell r="V76" t="str">
            <v>No</v>
          </cell>
          <cell r="W76" t="str">
            <v/>
          </cell>
        </row>
        <row r="77">
          <cell r="B77">
            <v>60649</v>
          </cell>
          <cell r="C77">
            <v>100</v>
          </cell>
          <cell r="D77" t="str">
            <v>NYEF 2001</v>
          </cell>
          <cell r="E77" t="str">
            <v>BSDC NRP I</v>
          </cell>
          <cell r="F77" t="str">
            <v>BSDC NRP I L.P.</v>
          </cell>
          <cell r="G77" t="str">
            <v>Bridge Street Development Corp. (BSDC)</v>
          </cell>
          <cell r="H77" t="str">
            <v>Rayla Maurin</v>
          </cell>
          <cell r="I77" t="str">
            <v>Lisa Taylor</v>
          </cell>
          <cell r="J77" t="str">
            <v>Tyrone Anthony Sellers, CPA</v>
          </cell>
          <cell r="K77">
            <v>37238</v>
          </cell>
          <cell r="L77">
            <v>43644</v>
          </cell>
          <cell r="M77" t="str">
            <v>2018</v>
          </cell>
          <cell r="N77" t="str">
            <v>Gut Rehab</v>
          </cell>
          <cell r="O77" t="str">
            <v/>
          </cell>
          <cell r="P77">
            <v>37985</v>
          </cell>
          <cell r="Q77" t="str">
            <v>MAKE ELECTION DECISION BASED ON CURRENT DEPRECIATION USEFUL LIFE *</v>
          </cell>
          <cell r="R77" t="str">
            <v/>
          </cell>
          <cell r="S77">
            <v>2018</v>
          </cell>
          <cell r="T77" t="str">
            <v>Yes</v>
          </cell>
          <cell r="U77" t="str">
            <v>Yes</v>
          </cell>
          <cell r="V77" t="str">
            <v>N/A</v>
          </cell>
          <cell r="W77" t="str">
            <v/>
          </cell>
        </row>
        <row r="78">
          <cell r="B78">
            <v>60651</v>
          </cell>
          <cell r="C78">
            <v>100</v>
          </cell>
          <cell r="D78" t="str">
            <v>NYEF 2001</v>
          </cell>
          <cell r="E78" t="str">
            <v>St. Nicks (NRP)</v>
          </cell>
          <cell r="F78" t="str">
            <v>North Brooklyn Estates, L.P.</v>
          </cell>
          <cell r="G78" t="str">
            <v>St. Nicks Alliance</v>
          </cell>
          <cell r="H78" t="str">
            <v>Rayla Maurin</v>
          </cell>
          <cell r="I78" t="str">
            <v>Lisa Taylor</v>
          </cell>
          <cell r="J78" t="str">
            <v>Tyrone Anthony Sellers, CPA</v>
          </cell>
          <cell r="K78">
            <v>37244</v>
          </cell>
          <cell r="L78">
            <v>44195</v>
          </cell>
          <cell r="M78" t="str">
            <v>2017</v>
          </cell>
          <cell r="N78" t="str">
            <v>Substantial Rehab</v>
          </cell>
          <cell r="O78">
            <v>37802</v>
          </cell>
          <cell r="P78">
            <v>38008</v>
          </cell>
          <cell r="Q78" t="str">
            <v>MAKE ELECTION DECISION BASED ON CURRENT DEPRECIATION USEFUL LIFE *</v>
          </cell>
          <cell r="R78" t="str">
            <v/>
          </cell>
          <cell r="S78">
            <v>2018</v>
          </cell>
          <cell r="T78" t="str">
            <v>Yes</v>
          </cell>
          <cell r="U78" t="str">
            <v>Yes</v>
          </cell>
          <cell r="V78" t="str">
            <v>Yes</v>
          </cell>
          <cell r="W78" t="str">
            <v/>
          </cell>
        </row>
        <row r="79">
          <cell r="B79">
            <v>60652</v>
          </cell>
          <cell r="C79">
            <v>100</v>
          </cell>
          <cell r="D79" t="str">
            <v>NYEF 2001</v>
          </cell>
          <cell r="E79" t="str">
            <v>Judah</v>
          </cell>
          <cell r="F79" t="str">
            <v>Judah Associates L.P.</v>
          </cell>
          <cell r="G79" t="str">
            <v>Impacct Brooklyn (formerly Pratt Area Community Council (PACC))</v>
          </cell>
          <cell r="H79" t="str">
            <v>David Rozan</v>
          </cell>
          <cell r="I79" t="str">
            <v>Lisa Taylor</v>
          </cell>
          <cell r="J79" t="str">
            <v>Tyrone Anthony Sellers, CPA</v>
          </cell>
          <cell r="K79">
            <v>37232</v>
          </cell>
          <cell r="L79">
            <v>43642</v>
          </cell>
          <cell r="M79" t="str">
            <v>2017</v>
          </cell>
          <cell r="N79" t="str">
            <v>Gut Rehab</v>
          </cell>
          <cell r="O79" t="str">
            <v/>
          </cell>
          <cell r="P79">
            <v>37756</v>
          </cell>
          <cell r="Q79" t="str">
            <v>MAKE ELECTION DECISION BASED ON CURRENT DEPRECIATION USEFUL LIFE *</v>
          </cell>
          <cell r="R79" t="str">
            <v/>
          </cell>
          <cell r="S79">
            <v>2018</v>
          </cell>
          <cell r="T79" t="str">
            <v>Yes</v>
          </cell>
          <cell r="U79" t="str">
            <v>Yes</v>
          </cell>
          <cell r="V79" t="str">
            <v>N/A</v>
          </cell>
          <cell r="W79" t="str">
            <v/>
          </cell>
        </row>
        <row r="80">
          <cell r="B80">
            <v>60653</v>
          </cell>
          <cell r="C80">
            <v>100</v>
          </cell>
          <cell r="D80" t="str">
            <v>NYEF 2001</v>
          </cell>
          <cell r="E80" t="str">
            <v>Strong</v>
          </cell>
          <cell r="F80" t="str">
            <v>Strong LP</v>
          </cell>
          <cell r="G80" t="str">
            <v>Impacct Brooklyn (formerly Pratt Area Community Council (PACC))</v>
          </cell>
          <cell r="H80" t="str">
            <v>David Rozan</v>
          </cell>
          <cell r="I80" t="str">
            <v>Lisa Taylor</v>
          </cell>
          <cell r="J80" t="str">
            <v>CohnReznick (NY)</v>
          </cell>
          <cell r="K80">
            <v>37208</v>
          </cell>
          <cell r="L80">
            <v>43644</v>
          </cell>
          <cell r="M80" t="str">
            <v>2018</v>
          </cell>
          <cell r="N80" t="str">
            <v>Gut Rehab</v>
          </cell>
          <cell r="O80" t="str">
            <v/>
          </cell>
          <cell r="P80">
            <v>37762</v>
          </cell>
          <cell r="Q80" t="str">
            <v>MAKE ELECTION DECISION BASED ON CURRENT DEPRECIATION USEFUL LIFE *</v>
          </cell>
          <cell r="R80" t="str">
            <v/>
          </cell>
          <cell r="S80">
            <v>2018</v>
          </cell>
          <cell r="T80" t="str">
            <v>Yes</v>
          </cell>
          <cell r="U80" t="str">
            <v>Yes</v>
          </cell>
          <cell r="V80" t="str">
            <v>N/A</v>
          </cell>
          <cell r="W80" t="str">
            <v/>
          </cell>
        </row>
        <row r="81">
          <cell r="B81">
            <v>60654</v>
          </cell>
          <cell r="C81">
            <v>100</v>
          </cell>
          <cell r="D81" t="str">
            <v>NYEF 2000 Series II</v>
          </cell>
          <cell r="E81" t="str">
            <v>Paul O. Register Houses</v>
          </cell>
          <cell r="F81" t="str">
            <v>Paul O. Register Houses, L.P.</v>
          </cell>
          <cell r="G81" t="str">
            <v>West Harlem Group Assistance, Inc.(WHGA)</v>
          </cell>
          <cell r="H81" t="str">
            <v>David Rozan</v>
          </cell>
          <cell r="I81" t="str">
            <v>Lisa Taylor</v>
          </cell>
          <cell r="J81" t="str">
            <v>Jack Lawrence &amp; Company CPAs</v>
          </cell>
          <cell r="K81">
            <v>37609</v>
          </cell>
          <cell r="L81" t="str">
            <v/>
          </cell>
          <cell r="M81" t="str">
            <v>2017</v>
          </cell>
          <cell r="N81" t="str">
            <v>Gut Rehab</v>
          </cell>
          <cell r="O81">
            <v>37832</v>
          </cell>
          <cell r="P81">
            <v>37818</v>
          </cell>
          <cell r="Q81" t="str">
            <v>MAKE ELECTION DECISION BASED ON CURRENT DEPRECIATION USEFUL LIFE *</v>
          </cell>
          <cell r="R81" t="str">
            <v/>
          </cell>
          <cell r="S81"/>
          <cell r="T81" t="str">
            <v>No</v>
          </cell>
          <cell r="U81" t="str">
            <v>No</v>
          </cell>
          <cell r="V81" t="str">
            <v>No</v>
          </cell>
          <cell r="W81" t="str">
            <v/>
          </cell>
        </row>
        <row r="82">
          <cell r="B82">
            <v>60656</v>
          </cell>
          <cell r="C82">
            <v>100</v>
          </cell>
          <cell r="D82" t="str">
            <v>NYEF 2001</v>
          </cell>
          <cell r="E82" t="str">
            <v>Beulah Commons</v>
          </cell>
          <cell r="F82" t="str">
            <v>Beulah Commons Associates L.P.</v>
          </cell>
          <cell r="G82" t="str">
            <v>South Bronx Churches/Morrisania Cluster HDFC</v>
          </cell>
          <cell r="H82" t="str">
            <v>Corey Parson</v>
          </cell>
          <cell r="I82" t="str">
            <v>Tania Garrido</v>
          </cell>
          <cell r="J82" t="str">
            <v>Tyrone Anthony Sellers, CPA</v>
          </cell>
          <cell r="K82">
            <v>37222</v>
          </cell>
          <cell r="L82">
            <v>44181</v>
          </cell>
          <cell r="M82" t="str">
            <v>2019</v>
          </cell>
          <cell r="N82" t="str">
            <v>Substantial Rehab</v>
          </cell>
          <cell r="O82" t="str">
            <v/>
          </cell>
          <cell r="P82">
            <v>37865</v>
          </cell>
          <cell r="Q82" t="str">
            <v>MAKE ELECTION DECISION BASED ON CURRENT DEPRECIATION USEFUL LIFE *</v>
          </cell>
          <cell r="R82" t="str">
            <v/>
          </cell>
          <cell r="S82"/>
          <cell r="T82" t="str">
            <v>No</v>
          </cell>
          <cell r="U82" t="str">
            <v>No</v>
          </cell>
          <cell r="V82" t="str">
            <v>No</v>
          </cell>
          <cell r="W82" t="str">
            <v/>
          </cell>
        </row>
        <row r="83">
          <cell r="B83">
            <v>60658</v>
          </cell>
          <cell r="C83">
            <v>100</v>
          </cell>
          <cell r="D83" t="str">
            <v>NYEF 2001</v>
          </cell>
          <cell r="E83" t="str">
            <v>CATCH NRP</v>
          </cell>
          <cell r="F83" t="str">
            <v>Central Harlem Mutual Housing L.P.</v>
          </cell>
          <cell r="G83" t="str">
            <v>Community Assisted Tenant Controlled Housing Inc (CATCH)</v>
          </cell>
          <cell r="H83" t="str">
            <v>Anna Ortiz</v>
          </cell>
          <cell r="I83" t="str">
            <v>Tania Garrido</v>
          </cell>
          <cell r="J83" t="str">
            <v>PKF O’Connor Davies, LLP</v>
          </cell>
          <cell r="K83">
            <v>37209</v>
          </cell>
          <cell r="L83">
            <v>44151</v>
          </cell>
          <cell r="M83" t="str">
            <v>2017</v>
          </cell>
          <cell r="N83" t="str">
            <v>Substantial Rehab</v>
          </cell>
          <cell r="O83" t="str">
            <v/>
          </cell>
          <cell r="P83">
            <v>37914</v>
          </cell>
          <cell r="Q83" t="str">
            <v>MAKE ELECTION DECISION BASED ON CURRENT DEPRECIATION USEFUL LIFE *</v>
          </cell>
          <cell r="R83" t="str">
            <v/>
          </cell>
          <cell r="S83">
            <v>2018</v>
          </cell>
          <cell r="T83" t="str">
            <v>Yes</v>
          </cell>
          <cell r="U83" t="str">
            <v>Yes</v>
          </cell>
          <cell r="V83" t="str">
            <v>Yes</v>
          </cell>
          <cell r="W83" t="str">
            <v/>
          </cell>
        </row>
        <row r="84">
          <cell r="B84">
            <v>60664</v>
          </cell>
          <cell r="C84">
            <v>100</v>
          </cell>
          <cell r="D84" t="str">
            <v>NYEF 2002</v>
          </cell>
          <cell r="E84" t="str">
            <v>St. Anns</v>
          </cell>
          <cell r="F84" t="str">
            <v>POKO St Anns LP</v>
          </cell>
          <cell r="G84" t="str">
            <v>POKO Management Corporation</v>
          </cell>
          <cell r="H84" t="str">
            <v>David Rozan</v>
          </cell>
          <cell r="I84" t="str">
            <v>Lisa Taylor</v>
          </cell>
          <cell r="J84" t="str">
            <v>RubinBrown LLP (St. Louis)</v>
          </cell>
          <cell r="K84">
            <v>37959</v>
          </cell>
          <cell r="L84">
            <v>43768</v>
          </cell>
          <cell r="M84" t="str">
            <v>2019</v>
          </cell>
          <cell r="N84" t="str">
            <v>Moderate Rehab</v>
          </cell>
          <cell r="O84">
            <v>38047</v>
          </cell>
          <cell r="P84">
            <v>38349</v>
          </cell>
          <cell r="Q84" t="str">
            <v>MAKE ELECTION DECISION BASED ON CURRENT DEPRECIATION USEFUL LIFE *</v>
          </cell>
          <cell r="R84" t="str">
            <v/>
          </cell>
          <cell r="S84"/>
          <cell r="T84" t="str">
            <v>No</v>
          </cell>
          <cell r="U84" t="str">
            <v>No</v>
          </cell>
          <cell r="V84" t="str">
            <v>N/A</v>
          </cell>
          <cell r="W84" t="str">
            <v/>
          </cell>
        </row>
        <row r="85">
          <cell r="B85">
            <v>60713</v>
          </cell>
          <cell r="C85">
            <v>100</v>
          </cell>
          <cell r="D85" t="str">
            <v>NEF 2002</v>
          </cell>
          <cell r="E85" t="str">
            <v>Yardley Hills I</v>
          </cell>
          <cell r="F85" t="str">
            <v>Yardley Hills Town Homes Limited Partnership I</v>
          </cell>
          <cell r="G85" t="str">
            <v>Southern Maryland Tri-County Community Action Committee Inc.</v>
          </cell>
          <cell r="H85" t="str">
            <v>Lisa Griffin</v>
          </cell>
          <cell r="I85" t="str">
            <v>Tracey Ferrara</v>
          </cell>
          <cell r="J85" t="str">
            <v>Comer Nowling and Associates, P.C</v>
          </cell>
          <cell r="K85">
            <v>37617</v>
          </cell>
          <cell r="L85">
            <v>43496</v>
          </cell>
          <cell r="M85" t="str">
            <v>2017</v>
          </cell>
          <cell r="N85" t="str">
            <v>New</v>
          </cell>
          <cell r="O85" t="str">
            <v/>
          </cell>
          <cell r="P85">
            <v>37946</v>
          </cell>
          <cell r="Q85" t="str">
            <v>MAKE ELECTION DECISION BASED ON CURRENT DEPRECIATION USEFUL LIFE *</v>
          </cell>
          <cell r="R85" t="str">
            <v/>
          </cell>
          <cell r="S85"/>
          <cell r="T85" t="str">
            <v>No</v>
          </cell>
          <cell r="U85" t="str">
            <v>No</v>
          </cell>
          <cell r="V85" t="str">
            <v>N/A</v>
          </cell>
          <cell r="W85" t="str">
            <v/>
          </cell>
        </row>
        <row r="86">
          <cell r="B86">
            <v>60714</v>
          </cell>
          <cell r="C86">
            <v>100</v>
          </cell>
          <cell r="D86" t="str">
            <v>NEF 2003</v>
          </cell>
          <cell r="E86" t="str">
            <v>Leland Apartments</v>
          </cell>
          <cell r="F86" t="str">
            <v>Leland Limited Partnership</v>
          </cell>
          <cell r="G86" t="str">
            <v>Heartland Housing, Inc.</v>
          </cell>
          <cell r="H86" t="str">
            <v>Erica Arellano</v>
          </cell>
          <cell r="I86" t="str">
            <v>Jennifer Rivera</v>
          </cell>
          <cell r="J86" t="str">
            <v>BDO USA LLP (Cleveland, OH)</v>
          </cell>
          <cell r="K86">
            <v>38139</v>
          </cell>
          <cell r="L86">
            <v>43830</v>
          </cell>
          <cell r="M86" t="str">
            <v>2019</v>
          </cell>
          <cell r="N86" t="str">
            <v>Substantial Rehab</v>
          </cell>
          <cell r="O86" t="str">
            <v/>
          </cell>
          <cell r="P86">
            <v>38353</v>
          </cell>
          <cell r="Q86" t="str">
            <v>NO</v>
          </cell>
          <cell r="R86" t="str">
            <v/>
          </cell>
          <cell r="S86"/>
          <cell r="T86" t="str">
            <v>No</v>
          </cell>
          <cell r="U86" t="str">
            <v>No</v>
          </cell>
          <cell r="V86" t="str">
            <v>No</v>
          </cell>
          <cell r="W86" t="str">
            <v/>
          </cell>
        </row>
        <row r="87">
          <cell r="B87">
            <v>60717</v>
          </cell>
          <cell r="C87">
            <v>100</v>
          </cell>
          <cell r="D87" t="str">
            <v>NEF 2002</v>
          </cell>
          <cell r="E87" t="str">
            <v>Euclid Street Apts (DC)</v>
          </cell>
          <cell r="F87" t="str">
            <v>Euclid Housing Limited Partnership</v>
          </cell>
          <cell r="G87" t="str">
            <v>Development Corporation of Columbia Heights</v>
          </cell>
          <cell r="H87" t="str">
            <v>Judy Jackson</v>
          </cell>
          <cell r="I87" t="str">
            <v>Tracey Ferrara</v>
          </cell>
          <cell r="J87" t="str">
            <v>CohnReznick (Chicago)</v>
          </cell>
          <cell r="K87">
            <v>37404</v>
          </cell>
          <cell r="L87" t="str">
            <v/>
          </cell>
          <cell r="M87" t="str">
            <v>2018</v>
          </cell>
          <cell r="N87" t="str">
            <v>Moderate Rehab</v>
          </cell>
          <cell r="O87" t="str">
            <v/>
          </cell>
          <cell r="P87">
            <v>38099</v>
          </cell>
          <cell r="Q87" t="str">
            <v>MAKE ELECTION DECISION BASED ON CURRENT DEPRECIATION USEFUL LIFE *</v>
          </cell>
          <cell r="R87" t="str">
            <v/>
          </cell>
          <cell r="S87"/>
          <cell r="T87" t="str">
            <v>No</v>
          </cell>
          <cell r="U87" t="str">
            <v>No</v>
          </cell>
          <cell r="V87" t="str">
            <v>No</v>
          </cell>
          <cell r="W87" t="str">
            <v/>
          </cell>
        </row>
        <row r="88">
          <cell r="B88">
            <v>60720</v>
          </cell>
          <cell r="C88">
            <v>100</v>
          </cell>
          <cell r="D88" t="str">
            <v>Bank of America (FNMA) - NEF Fannie Mae</v>
          </cell>
          <cell r="E88" t="str">
            <v>El Centro Loretto</v>
          </cell>
          <cell r="F88" t="str">
            <v>El Centro Loretto, L.P.</v>
          </cell>
          <cell r="G88" t="str">
            <v>Search to Involve Philipino Americans</v>
          </cell>
          <cell r="H88" t="str">
            <v>Gina Nelson</v>
          </cell>
          <cell r="I88" t="str">
            <v>Laura Pishion</v>
          </cell>
          <cell r="J88" t="str">
            <v>Keller &amp; Associates, LLP</v>
          </cell>
          <cell r="K88">
            <v>37561</v>
          </cell>
          <cell r="L88" t="str">
            <v/>
          </cell>
          <cell r="M88" t="str">
            <v>2018</v>
          </cell>
          <cell r="N88" t="str">
            <v>New</v>
          </cell>
          <cell r="O88">
            <v>37987</v>
          </cell>
          <cell r="P88">
            <v>38156</v>
          </cell>
          <cell r="Q88" t="str">
            <v>MAKE ELECTION DECISION BASED ON CURRENT DEPRECIATION USEFUL LIFE *</v>
          </cell>
          <cell r="R88" t="str">
            <v/>
          </cell>
          <cell r="S88">
            <v>2018</v>
          </cell>
          <cell r="T88" t="str">
            <v>Yes</v>
          </cell>
          <cell r="U88" t="str">
            <v>Yes</v>
          </cell>
          <cell r="V88" t="str">
            <v>Yes</v>
          </cell>
          <cell r="W88" t="str">
            <v/>
          </cell>
        </row>
        <row r="89">
          <cell r="B89">
            <v>60758</v>
          </cell>
          <cell r="C89">
            <v>100</v>
          </cell>
          <cell r="D89" t="str">
            <v>NEF 2003</v>
          </cell>
          <cell r="E89" t="str">
            <v>South Wabash Studios</v>
          </cell>
          <cell r="F89" t="str">
            <v>600 S. Wabash L.P.</v>
          </cell>
          <cell r="G89" t="str">
            <v>Chicago Christian Industrial League</v>
          </cell>
          <cell r="H89" t="str">
            <v>Erica Arellano</v>
          </cell>
          <cell r="I89" t="str">
            <v>Jennifer Rivera</v>
          </cell>
          <cell r="J89" t="str">
            <v/>
          </cell>
          <cell r="K89">
            <v>38015</v>
          </cell>
          <cell r="L89" t="str">
            <v/>
          </cell>
          <cell r="M89" t="str">
            <v>2020</v>
          </cell>
          <cell r="N89" t="str">
            <v>New</v>
          </cell>
          <cell r="O89">
            <v>38717</v>
          </cell>
          <cell r="P89">
            <v>38603</v>
          </cell>
          <cell r="Q89" t="str">
            <v>NO</v>
          </cell>
          <cell r="R89" t="str">
            <v/>
          </cell>
          <cell r="S89"/>
          <cell r="T89" t="str">
            <v>No</v>
          </cell>
          <cell r="U89" t="str">
            <v>No</v>
          </cell>
          <cell r="V89" t="str">
            <v>No</v>
          </cell>
          <cell r="W89" t="str">
            <v/>
          </cell>
        </row>
        <row r="90">
          <cell r="B90">
            <v>60765</v>
          </cell>
          <cell r="C90">
            <v>21.62</v>
          </cell>
          <cell r="D90" t="str">
            <v>JP Morgan Chase</v>
          </cell>
          <cell r="E90" t="str">
            <v>Cooper Square Supportive Housing</v>
          </cell>
          <cell r="F90" t="str">
            <v>29 East 2nd Street Limited Partnership</v>
          </cell>
          <cell r="G90" t="str">
            <v>Community Access, Inc.</v>
          </cell>
          <cell r="H90" t="str">
            <v>Lisa Taylor</v>
          </cell>
          <cell r="I90" t="str">
            <v>Tracey Ferrara</v>
          </cell>
          <cell r="J90" t="str">
            <v>BDO USA LLP (New York, NY)</v>
          </cell>
          <cell r="K90">
            <v>37419</v>
          </cell>
          <cell r="L90" t="str">
            <v/>
          </cell>
          <cell r="M90" t="str">
            <v>2022</v>
          </cell>
          <cell r="N90" t="str">
            <v>New</v>
          </cell>
          <cell r="O90" t="str">
            <v/>
          </cell>
          <cell r="P90">
            <v>39442</v>
          </cell>
          <cell r="Q90" t="str">
            <v>NO</v>
          </cell>
          <cell r="R90" t="str">
            <v/>
          </cell>
          <cell r="S90"/>
          <cell r="T90" t="str">
            <v>No</v>
          </cell>
          <cell r="U90" t="str">
            <v>No</v>
          </cell>
          <cell r="V90" t="str">
            <v>No</v>
          </cell>
          <cell r="W90" t="str">
            <v/>
          </cell>
        </row>
        <row r="91">
          <cell r="B91">
            <v>60765</v>
          </cell>
          <cell r="C91">
            <v>21.62</v>
          </cell>
          <cell r="D91" t="str">
            <v>NEF 2002</v>
          </cell>
          <cell r="E91" t="str">
            <v>Cooper Square Supportive Housing</v>
          </cell>
          <cell r="F91" t="str">
            <v>29 East 2nd Street Limited Partnership</v>
          </cell>
          <cell r="G91" t="str">
            <v>Community Access, Inc.</v>
          </cell>
          <cell r="H91" t="str">
            <v>Lisa Taylor</v>
          </cell>
          <cell r="I91" t="str">
            <v>Tracey Ferrara</v>
          </cell>
          <cell r="J91" t="str">
            <v>BDO USA LLP (New York, NY)</v>
          </cell>
          <cell r="K91">
            <v>37419</v>
          </cell>
          <cell r="L91" t="str">
            <v/>
          </cell>
          <cell r="M91" t="str">
            <v>2022</v>
          </cell>
          <cell r="N91" t="str">
            <v>New</v>
          </cell>
          <cell r="O91" t="str">
            <v/>
          </cell>
          <cell r="P91">
            <v>39442</v>
          </cell>
          <cell r="Q91" t="str">
            <v>NO</v>
          </cell>
          <cell r="R91" t="str">
            <v/>
          </cell>
          <cell r="S91"/>
          <cell r="T91" t="str">
            <v>No</v>
          </cell>
          <cell r="U91" t="str">
            <v>No</v>
          </cell>
          <cell r="V91" t="str">
            <v>No</v>
          </cell>
          <cell r="W91" t="str">
            <v/>
          </cell>
        </row>
        <row r="92">
          <cell r="B92">
            <v>60765</v>
          </cell>
          <cell r="C92">
            <v>56.76</v>
          </cell>
          <cell r="D92" t="str">
            <v>NEF 2006</v>
          </cell>
          <cell r="E92" t="str">
            <v>Cooper Square Supportive Housing</v>
          </cell>
          <cell r="F92" t="str">
            <v>29 East 2nd Street Limited Partnership</v>
          </cell>
          <cell r="G92" t="str">
            <v>Community Access, Inc.</v>
          </cell>
          <cell r="H92" t="str">
            <v>Lisa Taylor</v>
          </cell>
          <cell r="I92" t="str">
            <v>Tracey Ferrara</v>
          </cell>
          <cell r="J92" t="str">
            <v>BDO USA LLP (New York, NY)</v>
          </cell>
          <cell r="K92">
            <v>37419</v>
          </cell>
          <cell r="L92" t="str">
            <v/>
          </cell>
          <cell r="M92" t="str">
            <v>2022</v>
          </cell>
          <cell r="N92" t="str">
            <v>New</v>
          </cell>
          <cell r="O92" t="str">
            <v/>
          </cell>
          <cell r="P92">
            <v>39442</v>
          </cell>
          <cell r="Q92" t="str">
            <v>NO</v>
          </cell>
          <cell r="R92" t="str">
            <v/>
          </cell>
          <cell r="S92"/>
          <cell r="T92" t="str">
            <v>No</v>
          </cell>
          <cell r="U92" t="str">
            <v>No</v>
          </cell>
          <cell r="V92" t="str">
            <v>No</v>
          </cell>
          <cell r="W92" t="str">
            <v/>
          </cell>
        </row>
        <row r="93">
          <cell r="B93">
            <v>60835</v>
          </cell>
          <cell r="C93">
            <v>100</v>
          </cell>
          <cell r="D93" t="str">
            <v>NEF 2003</v>
          </cell>
          <cell r="E93" t="str">
            <v>Southwind Landing (NY)</v>
          </cell>
          <cell r="F93" t="str">
            <v>Southwind Landing Apartments, L.P.</v>
          </cell>
          <cell r="G93" t="str">
            <v>Belmont Housing Resources for WNY, Inc.</v>
          </cell>
          <cell r="H93" t="str">
            <v>Jessica Polak</v>
          </cell>
          <cell r="I93" t="str">
            <v>Tracey Ferrara</v>
          </cell>
          <cell r="J93" t="str">
            <v>Freed Maxick CPAs, PC</v>
          </cell>
          <cell r="K93">
            <v>37771</v>
          </cell>
          <cell r="L93" t="str">
            <v/>
          </cell>
          <cell r="M93" t="str">
            <v>2018</v>
          </cell>
          <cell r="N93" t="str">
            <v>New</v>
          </cell>
          <cell r="O93" t="str">
            <v/>
          </cell>
          <cell r="P93">
            <v>38167</v>
          </cell>
          <cell r="Q93" t="str">
            <v>MAKE ELECTION DECISION BASED ON CURRENT DEPRECIATION USEFUL LIFE *</v>
          </cell>
          <cell r="R93" t="str">
            <v/>
          </cell>
          <cell r="S93"/>
          <cell r="T93" t="str">
            <v>No</v>
          </cell>
          <cell r="U93" t="str">
            <v>No</v>
          </cell>
          <cell r="V93" t="str">
            <v>No</v>
          </cell>
          <cell r="W93" t="str">
            <v/>
          </cell>
        </row>
        <row r="94">
          <cell r="B94">
            <v>60875</v>
          </cell>
          <cell r="C94">
            <v>100</v>
          </cell>
          <cell r="D94" t="str">
            <v>BOACHIF I - NEF 2002</v>
          </cell>
          <cell r="E94" t="str">
            <v>Santa Cruz Terrace</v>
          </cell>
          <cell r="F94" t="str">
            <v>Santa Cruz Terrace, L.P., a California Limited Partnership</v>
          </cell>
          <cell r="G94" t="str">
            <v>New Economics for Women</v>
          </cell>
          <cell r="H94" t="str">
            <v>Wade Okada</v>
          </cell>
          <cell r="I94" t="str">
            <v>Laura Pishion</v>
          </cell>
          <cell r="J94" t="str">
            <v>Thomas Tomaszewski, CPA - El Dorado Hills</v>
          </cell>
          <cell r="K94">
            <v>37327</v>
          </cell>
          <cell r="L94">
            <v>43831</v>
          </cell>
          <cell r="M94" t="str">
            <v>2018</v>
          </cell>
          <cell r="N94" t="str">
            <v>New</v>
          </cell>
          <cell r="O94" t="str">
            <v/>
          </cell>
          <cell r="P94">
            <v>37964</v>
          </cell>
          <cell r="Q94" t="str">
            <v>MAKE ELECTION DECISION BASED ON CURRENT DEPRECIATION USEFUL LIFE *</v>
          </cell>
          <cell r="R94" t="str">
            <v/>
          </cell>
          <cell r="S94"/>
          <cell r="T94" t="str">
            <v>No</v>
          </cell>
          <cell r="U94" t="str">
            <v>No</v>
          </cell>
          <cell r="V94" t="str">
            <v>No</v>
          </cell>
          <cell r="W94" t="str">
            <v/>
          </cell>
        </row>
        <row r="95">
          <cell r="B95">
            <v>60888</v>
          </cell>
          <cell r="C95">
            <v>100</v>
          </cell>
          <cell r="D95" t="str">
            <v>NEF 2002</v>
          </cell>
          <cell r="E95" t="str">
            <v>Meadow Park Apartments</v>
          </cell>
          <cell r="F95" t="str">
            <v>Colonial Park Associates, LTD</v>
          </cell>
          <cell r="G95" t="str">
            <v>Southeast Alabama Self-Help Association</v>
          </cell>
          <cell r="H95" t="str">
            <v>Lisa Days</v>
          </cell>
          <cell r="I95" t="str">
            <v>Tracey Ferrara</v>
          </cell>
          <cell r="J95" t="str">
            <v>W. Thomas King</v>
          </cell>
          <cell r="K95">
            <v>37428</v>
          </cell>
          <cell r="L95">
            <v>43738</v>
          </cell>
          <cell r="M95" t="str">
            <v>2018</v>
          </cell>
          <cell r="N95" t="str">
            <v>New</v>
          </cell>
          <cell r="O95">
            <v>37854</v>
          </cell>
          <cell r="P95">
            <v>37939</v>
          </cell>
          <cell r="Q95" t="str">
            <v>MAKE ELECTION DECISION BASED ON CURRENT DEPRECIATION USEFUL LIFE *</v>
          </cell>
          <cell r="R95" t="str">
            <v/>
          </cell>
          <cell r="S95"/>
          <cell r="T95" t="str">
            <v>No</v>
          </cell>
          <cell r="U95" t="str">
            <v>No</v>
          </cell>
          <cell r="V95" t="str">
            <v>N/A</v>
          </cell>
          <cell r="W95" t="str">
            <v/>
          </cell>
        </row>
        <row r="96">
          <cell r="B96">
            <v>60895</v>
          </cell>
          <cell r="C96">
            <v>100</v>
          </cell>
          <cell r="D96" t="str">
            <v>Fannie Mae Homeless Initiative</v>
          </cell>
          <cell r="E96" t="str">
            <v>Center House</v>
          </cell>
          <cell r="F96" t="str">
            <v>Center House Partnership, L.P.</v>
          </cell>
          <cell r="G96" t="str">
            <v>The Center In Asbury Park, Inc.</v>
          </cell>
          <cell r="H96" t="str">
            <v>Lisa Taylor</v>
          </cell>
          <cell r="I96" t="str">
            <v>Tracey Ferrara</v>
          </cell>
          <cell r="J96" t="str">
            <v>Sobel &amp; Company, LLC</v>
          </cell>
          <cell r="K96">
            <v>38679</v>
          </cell>
          <cell r="L96" t="str">
            <v/>
          </cell>
          <cell r="M96" t="str">
            <v>2021</v>
          </cell>
          <cell r="N96" t="str">
            <v>New</v>
          </cell>
          <cell r="O96">
            <v>39022</v>
          </cell>
          <cell r="P96">
            <v>39058</v>
          </cell>
          <cell r="Q96" t="str">
            <v>NO</v>
          </cell>
          <cell r="R96" t="str">
            <v/>
          </cell>
          <cell r="S96"/>
          <cell r="T96" t="str">
            <v>No</v>
          </cell>
          <cell r="U96" t="str">
            <v>No</v>
          </cell>
          <cell r="V96" t="str">
            <v>No</v>
          </cell>
          <cell r="W96" t="str">
            <v/>
          </cell>
        </row>
        <row r="97">
          <cell r="B97">
            <v>60900</v>
          </cell>
          <cell r="C97">
            <v>100</v>
          </cell>
          <cell r="D97" t="str">
            <v>NEF 2002</v>
          </cell>
          <cell r="E97" t="str">
            <v>Macombs Manor</v>
          </cell>
          <cell r="F97" t="str">
            <v>Macombs Manor Associates, L.P.</v>
          </cell>
          <cell r="G97" t="str">
            <v>Harlem Congregations for Community Improvement</v>
          </cell>
          <cell r="H97" t="str">
            <v>Rayla Maurin</v>
          </cell>
          <cell r="I97" t="str">
            <v>Lisa Taylor</v>
          </cell>
          <cell r="J97" t="str">
            <v>Vargas &amp; Rivera</v>
          </cell>
          <cell r="K97">
            <v>37712</v>
          </cell>
          <cell r="L97" t="str">
            <v/>
          </cell>
          <cell r="M97" t="str">
            <v>2019</v>
          </cell>
          <cell r="N97" t="str">
            <v>Substantial Rehab</v>
          </cell>
          <cell r="O97">
            <v>38078</v>
          </cell>
          <cell r="P97">
            <v>38390</v>
          </cell>
          <cell r="Q97" t="str">
            <v>NO</v>
          </cell>
          <cell r="R97" t="str">
            <v/>
          </cell>
          <cell r="S97"/>
          <cell r="T97" t="str">
            <v>No</v>
          </cell>
          <cell r="U97" t="str">
            <v>No</v>
          </cell>
          <cell r="V97" t="str">
            <v>No</v>
          </cell>
          <cell r="W97" t="str">
            <v/>
          </cell>
        </row>
        <row r="98">
          <cell r="B98">
            <v>60912</v>
          </cell>
          <cell r="C98">
            <v>100</v>
          </cell>
          <cell r="D98" t="str">
            <v>NEF 2002</v>
          </cell>
          <cell r="E98" t="str">
            <v>Dayton HOPE VI</v>
          </cell>
          <cell r="F98" t="str">
            <v>Dayton View Associates, L.P.</v>
          </cell>
          <cell r="G98" t="str">
            <v>Oberer Development Corporation</v>
          </cell>
          <cell r="H98" t="str">
            <v>Lisa Days</v>
          </cell>
          <cell r="I98" t="str">
            <v>Tracey Ferrara</v>
          </cell>
          <cell r="J98" t="str">
            <v>Tidwell Group (Columbus, OH)</v>
          </cell>
          <cell r="K98">
            <v>37617</v>
          </cell>
          <cell r="L98">
            <v>43646</v>
          </cell>
          <cell r="M98" t="str">
            <v>2018</v>
          </cell>
          <cell r="N98" t="str">
            <v>New</v>
          </cell>
          <cell r="O98">
            <v>37926</v>
          </cell>
          <cell r="P98">
            <v>37986</v>
          </cell>
          <cell r="Q98" t="str">
            <v>MAKE ELECTION DECISION BASED ON CURRENT DEPRECIATION USEFUL LIFE *</v>
          </cell>
          <cell r="R98" t="str">
            <v/>
          </cell>
          <cell r="S98"/>
          <cell r="T98" t="str">
            <v>No</v>
          </cell>
          <cell r="U98" t="str">
            <v>No</v>
          </cell>
          <cell r="V98" t="str">
            <v>N/A</v>
          </cell>
          <cell r="W98" t="str">
            <v/>
          </cell>
        </row>
        <row r="99">
          <cell r="B99">
            <v>60943</v>
          </cell>
          <cell r="C99">
            <v>100</v>
          </cell>
          <cell r="D99" t="str">
            <v>CEF 2003</v>
          </cell>
          <cell r="E99" t="str">
            <v>Plaza del Sol</v>
          </cell>
          <cell r="F99" t="str">
            <v>Alamo &amp; Fairbanks Associates, a California Limited Partnership</v>
          </cell>
          <cell r="G99" t="str">
            <v>Cabrillo Economic Development Corporation (CEDC)</v>
          </cell>
          <cell r="H99" t="str">
            <v>Wade Okada</v>
          </cell>
          <cell r="I99" t="str">
            <v>Laura Pishion</v>
          </cell>
          <cell r="J99" t="str">
            <v>Keller &amp; Associates, LLP</v>
          </cell>
          <cell r="K99">
            <v>37970</v>
          </cell>
          <cell r="L99" t="str">
            <v/>
          </cell>
          <cell r="M99" t="str">
            <v>2019</v>
          </cell>
          <cell r="N99" t="str">
            <v>New</v>
          </cell>
          <cell r="O99">
            <v>38564</v>
          </cell>
          <cell r="P99">
            <v>38564</v>
          </cell>
          <cell r="Q99" t="str">
            <v>YES</v>
          </cell>
          <cell r="R99">
            <v>2018</v>
          </cell>
          <cell r="S99">
            <v>2018</v>
          </cell>
          <cell r="T99" t="str">
            <v>Yes</v>
          </cell>
          <cell r="U99" t="str">
            <v>Yes</v>
          </cell>
          <cell r="V99" t="str">
            <v>Yes</v>
          </cell>
          <cell r="W99" t="str">
            <v/>
          </cell>
        </row>
        <row r="100">
          <cell r="B100">
            <v>60959</v>
          </cell>
          <cell r="C100">
            <v>100</v>
          </cell>
          <cell r="D100" t="str">
            <v>NEF 2002</v>
          </cell>
          <cell r="E100" t="str">
            <v>Olney Towers</v>
          </cell>
          <cell r="F100" t="str">
            <v>Omni Olney Limited Partnership</v>
          </cell>
          <cell r="G100" t="str">
            <v>Omni Development Corporation</v>
          </cell>
          <cell r="H100" t="str">
            <v>Jessica Polak</v>
          </cell>
          <cell r="I100" t="str">
            <v>Tracey Ferrara</v>
          </cell>
          <cell r="J100" t="str">
            <v>Citrin Cooperman</v>
          </cell>
          <cell r="K100">
            <v>37802</v>
          </cell>
          <cell r="L100">
            <v>43746</v>
          </cell>
          <cell r="M100" t="str">
            <v>2017</v>
          </cell>
          <cell r="N100" t="str">
            <v>Moderate Rehab</v>
          </cell>
          <cell r="O100" t="str">
            <v/>
          </cell>
          <cell r="P100">
            <v>37802</v>
          </cell>
          <cell r="Q100" t="str">
            <v>MAKE ELECTION DECISION BASED ON CURRENT DEPRECIATION USEFUL LIFE *</v>
          </cell>
          <cell r="R100" t="str">
            <v/>
          </cell>
          <cell r="S100"/>
          <cell r="T100" t="str">
            <v>No</v>
          </cell>
          <cell r="U100" t="str">
            <v>No</v>
          </cell>
          <cell r="V100" t="str">
            <v>N/A</v>
          </cell>
          <cell r="W100" t="str">
            <v/>
          </cell>
        </row>
        <row r="101">
          <cell r="B101">
            <v>60972</v>
          </cell>
          <cell r="C101">
            <v>100</v>
          </cell>
          <cell r="D101" t="str">
            <v>NEF 2003</v>
          </cell>
          <cell r="E101" t="str">
            <v>Rosewood Kalamazoo</v>
          </cell>
          <cell r="F101" t="str">
            <v>Kalamazoo Rosewood Limited Dividend Housing Association Limited Partnership</v>
          </cell>
          <cell r="G101" t="str">
            <v>Housing Resources, Inc. (MI)</v>
          </cell>
          <cell r="H101" t="str">
            <v>Zoila Natera-Sandoval</v>
          </cell>
          <cell r="I101" t="str">
            <v>Jennifer Rivera</v>
          </cell>
          <cell r="J101" t="str">
            <v>Maner Costerisan CPAs</v>
          </cell>
          <cell r="K101">
            <v>38253</v>
          </cell>
          <cell r="L101">
            <v>44196</v>
          </cell>
          <cell r="M101" t="str">
            <v>2020</v>
          </cell>
          <cell r="N101" t="str">
            <v>New</v>
          </cell>
          <cell r="O101" t="str">
            <v/>
          </cell>
          <cell r="P101">
            <v>38603</v>
          </cell>
          <cell r="Q101" t="str">
            <v>NO</v>
          </cell>
          <cell r="R101" t="str">
            <v/>
          </cell>
          <cell r="S101"/>
          <cell r="T101" t="str">
            <v>No</v>
          </cell>
          <cell r="U101" t="str">
            <v>No</v>
          </cell>
          <cell r="V101" t="str">
            <v>No</v>
          </cell>
          <cell r="W101" t="str">
            <v/>
          </cell>
        </row>
        <row r="102">
          <cell r="B102">
            <v>60979</v>
          </cell>
          <cell r="C102">
            <v>100</v>
          </cell>
          <cell r="D102" t="str">
            <v>NEF 2002</v>
          </cell>
          <cell r="E102" t="str">
            <v>Ruby Housing</v>
          </cell>
          <cell r="F102" t="str">
            <v>Ruby Housing, L.P.</v>
          </cell>
          <cell r="G102" t="str">
            <v>Achieve Ability, Inc.</v>
          </cell>
          <cell r="H102" t="str">
            <v>Lisa Griffin</v>
          </cell>
          <cell r="I102" t="str">
            <v>Tracey Ferrara</v>
          </cell>
          <cell r="J102" t="str">
            <v>Novogradac &amp; Company LLP (Malvern, PA)</v>
          </cell>
          <cell r="K102">
            <v>37764</v>
          </cell>
          <cell r="L102">
            <v>43661</v>
          </cell>
          <cell r="M102" t="str">
            <v>2018</v>
          </cell>
          <cell r="N102" t="str">
            <v>Moderate Rehab</v>
          </cell>
          <cell r="O102" t="str">
            <v/>
          </cell>
          <cell r="P102">
            <v>37964</v>
          </cell>
          <cell r="Q102" t="str">
            <v>MAKE ELECTION DECISION BASED ON CURRENT DEPRECIATION USEFUL LIFE *</v>
          </cell>
          <cell r="R102" t="str">
            <v/>
          </cell>
          <cell r="S102"/>
          <cell r="T102" t="str">
            <v>No</v>
          </cell>
          <cell r="U102" t="str">
            <v>No</v>
          </cell>
          <cell r="V102" t="str">
            <v>N/A</v>
          </cell>
          <cell r="W102" t="str">
            <v/>
          </cell>
        </row>
        <row r="103">
          <cell r="B103">
            <v>60988</v>
          </cell>
          <cell r="C103">
            <v>23</v>
          </cell>
          <cell r="D103" t="str">
            <v>JP Morgan Chase</v>
          </cell>
          <cell r="E103" t="str">
            <v>PSS GrandParent Family Apartments</v>
          </cell>
          <cell r="F103" t="str">
            <v>PSS/WSF Housing Company, L.P.</v>
          </cell>
          <cell r="G103" t="str">
            <v>West Side Federation for Senior and Supportive Housing</v>
          </cell>
          <cell r="H103" t="str">
            <v>Lisa Taylor</v>
          </cell>
          <cell r="I103" t="str">
            <v>Tracey Ferrara</v>
          </cell>
          <cell r="J103" t="str">
            <v/>
          </cell>
          <cell r="K103">
            <v>37862</v>
          </cell>
          <cell r="L103" t="str">
            <v/>
          </cell>
          <cell r="M103" t="str">
            <v>2019</v>
          </cell>
          <cell r="N103" t="str">
            <v>New</v>
          </cell>
          <cell r="O103" t="str">
            <v/>
          </cell>
          <cell r="P103">
            <v>38406</v>
          </cell>
          <cell r="Q103" t="str">
            <v>MAKE ELECTION DECISION BASED ON CURRENT DEPRECIATION USEFUL LIFE *</v>
          </cell>
          <cell r="R103" t="str">
            <v/>
          </cell>
          <cell r="S103"/>
          <cell r="T103" t="str">
            <v>No</v>
          </cell>
          <cell r="U103" t="str">
            <v>No</v>
          </cell>
          <cell r="V103" t="str">
            <v>No</v>
          </cell>
          <cell r="W103" t="str">
            <v/>
          </cell>
        </row>
        <row r="104">
          <cell r="B104">
            <v>60988</v>
          </cell>
          <cell r="C104">
            <v>77</v>
          </cell>
          <cell r="D104" t="str">
            <v>NEF 2003</v>
          </cell>
          <cell r="E104" t="str">
            <v>PSS GrandParent Family Apartments</v>
          </cell>
          <cell r="F104" t="str">
            <v>PSS/WSF Housing Company, L.P.</v>
          </cell>
          <cell r="G104" t="str">
            <v>West Side Federation for Senior and Supportive Housing</v>
          </cell>
          <cell r="H104" t="str">
            <v>Lisa Taylor</v>
          </cell>
          <cell r="I104" t="str">
            <v>Tracey Ferrara</v>
          </cell>
          <cell r="J104" t="str">
            <v/>
          </cell>
          <cell r="K104">
            <v>37862</v>
          </cell>
          <cell r="L104" t="str">
            <v/>
          </cell>
          <cell r="M104" t="str">
            <v>2019</v>
          </cell>
          <cell r="N104" t="str">
            <v>New</v>
          </cell>
          <cell r="O104" t="str">
            <v/>
          </cell>
          <cell r="P104">
            <v>38406</v>
          </cell>
          <cell r="Q104" t="str">
            <v>MAKE ELECTION DECISION BASED ON CURRENT DEPRECIATION USEFUL LIFE *</v>
          </cell>
          <cell r="R104" t="str">
            <v/>
          </cell>
          <cell r="S104"/>
          <cell r="T104" t="str">
            <v>No</v>
          </cell>
          <cell r="U104" t="str">
            <v>No</v>
          </cell>
          <cell r="V104" t="str">
            <v>No</v>
          </cell>
          <cell r="W104" t="str">
            <v/>
          </cell>
        </row>
        <row r="105">
          <cell r="B105">
            <v>60998</v>
          </cell>
          <cell r="C105">
            <v>100</v>
          </cell>
          <cell r="D105" t="str">
            <v>NEF 2002</v>
          </cell>
          <cell r="E105" t="str">
            <v>Hobie Creek Senior Apartments</v>
          </cell>
          <cell r="F105" t="str">
            <v>Brower Road, LLC</v>
          </cell>
          <cell r="G105" t="str">
            <v>PathStone</v>
          </cell>
          <cell r="H105" t="str">
            <v>Judy Jackson</v>
          </cell>
          <cell r="I105" t="str">
            <v>Tracey Ferrara</v>
          </cell>
          <cell r="J105" t="str">
            <v>Heveron &amp; Company CPAs, PLLC</v>
          </cell>
          <cell r="K105">
            <v>37679</v>
          </cell>
          <cell r="L105" t="str">
            <v/>
          </cell>
          <cell r="M105" t="str">
            <v>2018</v>
          </cell>
          <cell r="N105" t="str">
            <v>New</v>
          </cell>
          <cell r="O105" t="str">
            <v/>
          </cell>
          <cell r="P105">
            <v>37992</v>
          </cell>
          <cell r="Q105" t="str">
            <v>MAKE ELECTION DECISION BASED ON CURRENT DEPRECIATION USEFUL LIFE *</v>
          </cell>
          <cell r="R105" t="str">
            <v/>
          </cell>
          <cell r="S105"/>
          <cell r="T105" t="str">
            <v>No</v>
          </cell>
          <cell r="U105" t="str">
            <v>No</v>
          </cell>
          <cell r="V105" t="str">
            <v>No</v>
          </cell>
          <cell r="W105" t="str">
            <v/>
          </cell>
        </row>
        <row r="106">
          <cell r="B106">
            <v>61000</v>
          </cell>
          <cell r="C106">
            <v>100</v>
          </cell>
          <cell r="D106" t="str">
            <v>NEF 2004</v>
          </cell>
          <cell r="E106" t="str">
            <v>East Side Housing Opportunities (NY)</v>
          </cell>
          <cell r="F106" t="str">
            <v>East Side Housing, L.P.</v>
          </cell>
          <cell r="G106" t="str">
            <v>Belmont Housing Resources for WNY, Inc.</v>
          </cell>
          <cell r="H106" t="str">
            <v>Jessica Polak</v>
          </cell>
          <cell r="I106" t="str">
            <v>Tracey Ferrara</v>
          </cell>
          <cell r="J106" t="str">
            <v>Freed Maxick CPAs, PC</v>
          </cell>
          <cell r="K106">
            <v>38628</v>
          </cell>
          <cell r="L106" t="str">
            <v/>
          </cell>
          <cell r="M106" t="str">
            <v>2020</v>
          </cell>
          <cell r="N106" t="str">
            <v>New</v>
          </cell>
          <cell r="O106" t="str">
            <v/>
          </cell>
          <cell r="P106">
            <v>39016</v>
          </cell>
          <cell r="Q106" t="str">
            <v>NO</v>
          </cell>
          <cell r="R106" t="str">
            <v/>
          </cell>
          <cell r="S106"/>
          <cell r="T106" t="str">
            <v>No</v>
          </cell>
          <cell r="U106" t="str">
            <v>No</v>
          </cell>
          <cell r="V106" t="str">
            <v>No</v>
          </cell>
          <cell r="W106" t="str">
            <v/>
          </cell>
        </row>
        <row r="107">
          <cell r="B107">
            <v>61001</v>
          </cell>
          <cell r="C107">
            <v>100</v>
          </cell>
          <cell r="D107" t="str">
            <v>Bank of America (FNMA) - NEF Fannie Mae</v>
          </cell>
          <cell r="E107" t="str">
            <v>Harold Washington Unity Cooperative</v>
          </cell>
          <cell r="F107" t="str">
            <v>Erie Cooperative L.P.</v>
          </cell>
          <cell r="G107" t="str">
            <v>Bickerdike Redevelopment Corporation</v>
          </cell>
          <cell r="H107" t="str">
            <v>Eileen Kelly</v>
          </cell>
          <cell r="I107" t="str">
            <v>Jennifer Rivera</v>
          </cell>
          <cell r="J107" t="str">
            <v>RubinBrown LLP (Chicago)</v>
          </cell>
          <cell r="K107">
            <v>37834</v>
          </cell>
          <cell r="L107">
            <v>43830</v>
          </cell>
          <cell r="M107" t="str">
            <v>2019</v>
          </cell>
          <cell r="N107" t="str">
            <v>New</v>
          </cell>
          <cell r="O107" t="str">
            <v/>
          </cell>
          <cell r="P107">
            <v>38421</v>
          </cell>
          <cell r="Q107" t="str">
            <v>MAKE ELECTION DECISION BASED ON CURRENT DEPRECIATION USEFUL LIFE *</v>
          </cell>
          <cell r="R107" t="str">
            <v/>
          </cell>
          <cell r="S107"/>
          <cell r="T107" t="str">
            <v>No</v>
          </cell>
          <cell r="U107" t="str">
            <v>No</v>
          </cell>
          <cell r="V107" t="str">
            <v>N/A</v>
          </cell>
          <cell r="W107" t="str">
            <v/>
          </cell>
        </row>
        <row r="108">
          <cell r="B108">
            <v>61002</v>
          </cell>
          <cell r="C108">
            <v>100</v>
          </cell>
          <cell r="D108" t="str">
            <v>Fannie Mae Homeless Initiative</v>
          </cell>
          <cell r="E108" t="str">
            <v>Upper Pine Revitalization</v>
          </cell>
          <cell r="F108" t="str">
            <v>Upper Pine Street Revitalization L.P.</v>
          </cell>
          <cell r="G108" t="str">
            <v>SWAP, Inc.</v>
          </cell>
          <cell r="H108" t="str">
            <v>Kimberly Pereira</v>
          </cell>
          <cell r="I108" t="str">
            <v>Tracey Ferrara</v>
          </cell>
          <cell r="J108" t="str">
            <v>Damiano, Burk &amp; Nuttall, P.C.</v>
          </cell>
          <cell r="K108">
            <v>37554</v>
          </cell>
          <cell r="L108">
            <v>43934</v>
          </cell>
          <cell r="M108" t="str">
            <v>2018</v>
          </cell>
          <cell r="N108" t="str">
            <v>Substantial Rehab</v>
          </cell>
          <cell r="O108">
            <v>37865</v>
          </cell>
          <cell r="P108">
            <v>38151</v>
          </cell>
          <cell r="Q108" t="str">
            <v>MAKE ELECTION DECISION BASED ON CURRENT DEPRECIATION USEFUL LIFE *</v>
          </cell>
          <cell r="R108" t="str">
            <v/>
          </cell>
          <cell r="S108"/>
          <cell r="T108" t="str">
            <v>No</v>
          </cell>
          <cell r="U108" t="str">
            <v>No</v>
          </cell>
          <cell r="V108" t="str">
            <v>No</v>
          </cell>
          <cell r="W108" t="str">
            <v/>
          </cell>
        </row>
        <row r="109">
          <cell r="B109">
            <v>61005</v>
          </cell>
          <cell r="C109">
            <v>100</v>
          </cell>
          <cell r="D109" t="str">
            <v>NEF 2003</v>
          </cell>
          <cell r="E109" t="str">
            <v>North Aiken Apartments</v>
          </cell>
          <cell r="F109" t="str">
            <v>North Aiken Senior Housing Limited Partnership</v>
          </cell>
          <cell r="G109" t="str">
            <v>Presbyterian Senior Care</v>
          </cell>
          <cell r="H109" t="str">
            <v>Lisa Griffin</v>
          </cell>
          <cell r="I109" t="str">
            <v>Tracey Ferrara</v>
          </cell>
          <cell r="J109" t="str">
            <v>Affordable Housing Accountants LTD</v>
          </cell>
          <cell r="K109">
            <v>37890</v>
          </cell>
          <cell r="L109">
            <v>43890</v>
          </cell>
          <cell r="M109" t="str">
            <v>2018</v>
          </cell>
          <cell r="N109" t="str">
            <v>New</v>
          </cell>
          <cell r="O109" t="str">
            <v/>
          </cell>
          <cell r="P109">
            <v>38230</v>
          </cell>
          <cell r="Q109" t="str">
            <v>YES</v>
          </cell>
          <cell r="R109">
            <v>2018</v>
          </cell>
          <cell r="S109">
            <v>2018</v>
          </cell>
          <cell r="T109" t="str">
            <v>Yes</v>
          </cell>
          <cell r="U109" t="str">
            <v>Yes</v>
          </cell>
          <cell r="V109" t="str">
            <v>Yes</v>
          </cell>
          <cell r="W109" t="str">
            <v/>
          </cell>
        </row>
        <row r="110">
          <cell r="B110">
            <v>61006</v>
          </cell>
          <cell r="C110">
            <v>50</v>
          </cell>
          <cell r="D110" t="str">
            <v>Fifth Third 2003</v>
          </cell>
          <cell r="E110" t="str">
            <v>Prairie Living at Chautauqua</v>
          </cell>
          <cell r="F110" t="str">
            <v>Carbondale SLF, L.P.</v>
          </cell>
          <cell r="G110" t="str">
            <v>Blair Minton &amp; Associates</v>
          </cell>
          <cell r="H110" t="str">
            <v>Erica Arellano</v>
          </cell>
          <cell r="I110" t="str">
            <v>Jennifer Rivera</v>
          </cell>
          <cell r="J110" t="str">
            <v>CohnReznick (Chicago)</v>
          </cell>
          <cell r="K110">
            <v>37963</v>
          </cell>
          <cell r="L110">
            <v>43979</v>
          </cell>
          <cell r="M110" t="str">
            <v>2019</v>
          </cell>
          <cell r="N110" t="str">
            <v>New</v>
          </cell>
          <cell r="O110" t="str">
            <v/>
          </cell>
          <cell r="P110">
            <v>38313</v>
          </cell>
          <cell r="Q110" t="str">
            <v>NO</v>
          </cell>
          <cell r="R110" t="str">
            <v/>
          </cell>
          <cell r="S110"/>
          <cell r="T110" t="str">
            <v>No</v>
          </cell>
          <cell r="U110" t="str">
            <v>No</v>
          </cell>
          <cell r="V110" t="str">
            <v>No</v>
          </cell>
          <cell r="W110" t="str">
            <v/>
          </cell>
        </row>
        <row r="111">
          <cell r="B111">
            <v>61006</v>
          </cell>
          <cell r="C111">
            <v>50</v>
          </cell>
          <cell r="D111" t="str">
            <v>NEF 2003</v>
          </cell>
          <cell r="E111" t="str">
            <v>Prairie Living at Chautauqua</v>
          </cell>
          <cell r="F111" t="str">
            <v>Carbondale SLF, L.P.</v>
          </cell>
          <cell r="G111" t="str">
            <v>Blair Minton &amp; Associates</v>
          </cell>
          <cell r="H111" t="str">
            <v>Erica Arellano</v>
          </cell>
          <cell r="I111" t="str">
            <v>Jennifer Rivera</v>
          </cell>
          <cell r="J111" t="str">
            <v>CohnReznick (Chicago)</v>
          </cell>
          <cell r="K111">
            <v>37963</v>
          </cell>
          <cell r="L111">
            <v>43979</v>
          </cell>
          <cell r="M111" t="str">
            <v>2019</v>
          </cell>
          <cell r="N111" t="str">
            <v>New</v>
          </cell>
          <cell r="O111" t="str">
            <v/>
          </cell>
          <cell r="P111">
            <v>38313</v>
          </cell>
          <cell r="Q111" t="str">
            <v>NO</v>
          </cell>
          <cell r="R111" t="str">
            <v/>
          </cell>
          <cell r="S111"/>
          <cell r="T111" t="str">
            <v>No</v>
          </cell>
          <cell r="U111" t="str">
            <v>No</v>
          </cell>
          <cell r="V111" t="str">
            <v>No</v>
          </cell>
          <cell r="W111" t="str">
            <v/>
          </cell>
        </row>
        <row r="112">
          <cell r="B112">
            <v>61007</v>
          </cell>
          <cell r="C112">
            <v>100</v>
          </cell>
          <cell r="D112" t="str">
            <v>Bank of America (FNMA) - NEF Fannie Mae</v>
          </cell>
          <cell r="E112" t="str">
            <v>Pollard Plaza</v>
          </cell>
          <cell r="F112" t="str">
            <v>Story Plaza Apartments, L.P.</v>
          </cell>
          <cell r="G112" t="str">
            <v>EAH, Inc.</v>
          </cell>
          <cell r="H112" t="str">
            <v>Gina Nelson</v>
          </cell>
          <cell r="I112" t="str">
            <v>Laura Pishion</v>
          </cell>
          <cell r="J112" t="str">
            <v>Spiteri, Narasky &amp; Daley, LLP</v>
          </cell>
          <cell r="K112">
            <v>37561</v>
          </cell>
          <cell r="L112">
            <v>43830</v>
          </cell>
          <cell r="M112" t="str">
            <v>2019</v>
          </cell>
          <cell r="N112" t="str">
            <v>New</v>
          </cell>
          <cell r="O112">
            <v>38078</v>
          </cell>
          <cell r="P112">
            <v>38420</v>
          </cell>
          <cell r="Q112" t="str">
            <v>MAKE ELECTION DECISION BASED ON CURRENT DEPRECIATION USEFUL LIFE *</v>
          </cell>
          <cell r="R112" t="str">
            <v/>
          </cell>
          <cell r="S112">
            <v>2018</v>
          </cell>
          <cell r="T112" t="str">
            <v>Yes</v>
          </cell>
          <cell r="U112" t="str">
            <v>Yes</v>
          </cell>
          <cell r="V112" t="str">
            <v>N/A</v>
          </cell>
          <cell r="W112" t="str">
            <v/>
          </cell>
        </row>
        <row r="113">
          <cell r="B113">
            <v>61009</v>
          </cell>
          <cell r="C113">
            <v>100</v>
          </cell>
          <cell r="D113" t="str">
            <v>NEF 2002</v>
          </cell>
          <cell r="E113" t="str">
            <v>Constitution Hill IV</v>
          </cell>
          <cell r="F113" t="str">
            <v>Building the Dream, L.P.</v>
          </cell>
          <cell r="G113" t="str">
            <v xml:space="preserve">NeighborWorks Blackstone River Valley </v>
          </cell>
          <cell r="H113" t="str">
            <v>Jessica Polak</v>
          </cell>
          <cell r="I113" t="str">
            <v>Tracey Ferrara</v>
          </cell>
          <cell r="J113" t="str">
            <v>AAFCPAs (Alexander Aronson &amp; Finning)</v>
          </cell>
          <cell r="K113">
            <v>37609</v>
          </cell>
          <cell r="L113" t="str">
            <v/>
          </cell>
          <cell r="M113" t="str">
            <v>2018</v>
          </cell>
          <cell r="N113" t="str">
            <v>New</v>
          </cell>
          <cell r="O113" t="str">
            <v/>
          </cell>
          <cell r="P113">
            <v>38064</v>
          </cell>
          <cell r="Q113" t="str">
            <v>MAKE ELECTION DECISION BASED ON CURRENT DEPRECIATION USEFUL LIFE *</v>
          </cell>
          <cell r="R113" t="str">
            <v/>
          </cell>
          <cell r="S113"/>
          <cell r="T113" t="str">
            <v>No</v>
          </cell>
          <cell r="U113" t="str">
            <v>No</v>
          </cell>
          <cell r="V113" t="str">
            <v>No</v>
          </cell>
          <cell r="W113" t="str">
            <v/>
          </cell>
        </row>
        <row r="114">
          <cell r="B114">
            <v>61017</v>
          </cell>
          <cell r="C114">
            <v>100</v>
          </cell>
          <cell r="D114" t="str">
            <v>NEF 2002</v>
          </cell>
          <cell r="E114" t="str">
            <v>Waterview Apartments</v>
          </cell>
          <cell r="F114" t="str">
            <v>Omni Privilege Limited Partnership</v>
          </cell>
          <cell r="G114" t="str">
            <v>Omni Development Corporation</v>
          </cell>
          <cell r="H114" t="str">
            <v>Jessica Polak</v>
          </cell>
          <cell r="I114" t="str">
            <v>Tracey Ferrara</v>
          </cell>
          <cell r="J114" t="str">
            <v>Citrin Cooperman</v>
          </cell>
          <cell r="K114">
            <v>37802</v>
          </cell>
          <cell r="L114">
            <v>43746</v>
          </cell>
          <cell r="M114" t="str">
            <v>2017</v>
          </cell>
          <cell r="N114" t="str">
            <v>Moderate Rehab</v>
          </cell>
          <cell r="O114" t="str">
            <v/>
          </cell>
          <cell r="P114">
            <v>37802</v>
          </cell>
          <cell r="Q114" t="str">
            <v>MAKE ELECTION DECISION BASED ON CURRENT DEPRECIATION USEFUL LIFE *</v>
          </cell>
          <cell r="R114" t="str">
            <v/>
          </cell>
          <cell r="S114"/>
          <cell r="T114" t="str">
            <v>No</v>
          </cell>
          <cell r="U114" t="str">
            <v>No</v>
          </cell>
          <cell r="V114" t="str">
            <v>N/A</v>
          </cell>
          <cell r="W114" t="str">
            <v/>
          </cell>
        </row>
        <row r="115">
          <cell r="B115">
            <v>61018</v>
          </cell>
          <cell r="C115">
            <v>100</v>
          </cell>
          <cell r="D115" t="str">
            <v>NEF 2002</v>
          </cell>
          <cell r="E115" t="str">
            <v>Spring Villa Apts (RI)</v>
          </cell>
          <cell r="F115" t="str">
            <v>Omni Spring Villa Limited Partnership</v>
          </cell>
          <cell r="G115" t="str">
            <v>Omni Development Corporation</v>
          </cell>
          <cell r="H115" t="str">
            <v>Jessica Polak</v>
          </cell>
          <cell r="I115" t="str">
            <v>Tracey Ferrara</v>
          </cell>
          <cell r="J115" t="str">
            <v>Citrin Cooperman</v>
          </cell>
          <cell r="K115">
            <v>37802</v>
          </cell>
          <cell r="L115">
            <v>43746</v>
          </cell>
          <cell r="M115" t="str">
            <v>2017</v>
          </cell>
          <cell r="N115" t="str">
            <v>Moderate Rehab</v>
          </cell>
          <cell r="O115" t="str">
            <v/>
          </cell>
          <cell r="P115">
            <v>37802</v>
          </cell>
          <cell r="Q115" t="str">
            <v>MAKE ELECTION DECISION BASED ON CURRENT DEPRECIATION USEFUL LIFE *</v>
          </cell>
          <cell r="R115" t="str">
            <v/>
          </cell>
          <cell r="S115"/>
          <cell r="T115" t="str">
            <v>No</v>
          </cell>
          <cell r="U115" t="str">
            <v>No</v>
          </cell>
          <cell r="V115" t="str">
            <v>N/A</v>
          </cell>
          <cell r="W115" t="str">
            <v/>
          </cell>
        </row>
        <row r="116">
          <cell r="B116">
            <v>61020</v>
          </cell>
          <cell r="C116">
            <v>100</v>
          </cell>
          <cell r="D116" t="str">
            <v>NEF 2002</v>
          </cell>
          <cell r="E116" t="str">
            <v>South Park HOPE VI</v>
          </cell>
          <cell r="F116" t="str">
            <v>South Park Development Partners LLLP</v>
          </cell>
          <cell r="G116" t="str">
            <v>Metropolitan Housing Corporation (AZ)</v>
          </cell>
          <cell r="H116" t="str">
            <v>Wade Okada</v>
          </cell>
          <cell r="I116" t="str">
            <v>Laura Pishion</v>
          </cell>
          <cell r="J116" t="str">
            <v>Regier, Carr, and Monroe, LLP</v>
          </cell>
          <cell r="K116">
            <v>37865</v>
          </cell>
          <cell r="L116" t="str">
            <v/>
          </cell>
          <cell r="M116" t="str">
            <v>2018</v>
          </cell>
          <cell r="N116" t="str">
            <v>New</v>
          </cell>
          <cell r="O116" t="str">
            <v/>
          </cell>
          <cell r="P116">
            <v>38313</v>
          </cell>
          <cell r="Q116" t="str">
            <v>MAKE ELECTION DECISION BASED ON CURRENT DEPRECIATION USEFUL LIFE *</v>
          </cell>
          <cell r="R116" t="str">
            <v/>
          </cell>
          <cell r="S116">
            <v>2018</v>
          </cell>
          <cell r="T116" t="str">
            <v>Yes</v>
          </cell>
          <cell r="U116" t="str">
            <v>Yes</v>
          </cell>
          <cell r="V116" t="str">
            <v>Yes</v>
          </cell>
          <cell r="W116" t="str">
            <v/>
          </cell>
        </row>
        <row r="117">
          <cell r="B117">
            <v>61024</v>
          </cell>
          <cell r="C117">
            <v>46</v>
          </cell>
          <cell r="D117" t="str">
            <v>Fifth Third 2003</v>
          </cell>
          <cell r="E117" t="str">
            <v>Pine Race II</v>
          </cell>
          <cell r="F117" t="str">
            <v>Pine Race II Limited Partnership</v>
          </cell>
          <cell r="G117" t="str">
            <v>Neighborhood Housing Services Redevelopment Corp</v>
          </cell>
          <cell r="H117" t="str">
            <v>Eileen Kelly</v>
          </cell>
          <cell r="I117" t="str">
            <v>Jennifer Rivera</v>
          </cell>
          <cell r="J117" t="str">
            <v/>
          </cell>
          <cell r="K117">
            <v>38162</v>
          </cell>
          <cell r="L117">
            <v>43564</v>
          </cell>
          <cell r="M117" t="str">
            <v>2019</v>
          </cell>
          <cell r="N117" t="str">
            <v>Substantial Rehab</v>
          </cell>
          <cell r="O117" t="str">
            <v/>
          </cell>
          <cell r="P117">
            <v>38631</v>
          </cell>
          <cell r="Q117" t="str">
            <v>NO</v>
          </cell>
          <cell r="R117" t="str">
            <v/>
          </cell>
          <cell r="S117"/>
          <cell r="T117" t="str">
            <v>No</v>
          </cell>
          <cell r="U117" t="str">
            <v>No</v>
          </cell>
          <cell r="V117" t="str">
            <v>No</v>
          </cell>
          <cell r="W117" t="str">
            <v/>
          </cell>
        </row>
        <row r="118">
          <cell r="B118">
            <v>61024</v>
          </cell>
          <cell r="C118">
            <v>54</v>
          </cell>
          <cell r="D118" t="str">
            <v>NEF 2003</v>
          </cell>
          <cell r="E118" t="str">
            <v>Pine Race II</v>
          </cell>
          <cell r="F118" t="str">
            <v>Pine Race II Limited Partnership</v>
          </cell>
          <cell r="G118" t="str">
            <v>Neighborhood Housing Services Redevelopment Corp</v>
          </cell>
          <cell r="H118" t="str">
            <v>Eileen Kelly</v>
          </cell>
          <cell r="I118" t="str">
            <v>Jennifer Rivera</v>
          </cell>
          <cell r="J118" t="str">
            <v/>
          </cell>
          <cell r="K118">
            <v>38162</v>
          </cell>
          <cell r="L118">
            <v>43564</v>
          </cell>
          <cell r="M118" t="str">
            <v>2019</v>
          </cell>
          <cell r="N118" t="str">
            <v>Substantial Rehab</v>
          </cell>
          <cell r="O118" t="str">
            <v/>
          </cell>
          <cell r="P118">
            <v>38631</v>
          </cell>
          <cell r="Q118" t="str">
            <v>NO</v>
          </cell>
          <cell r="R118" t="str">
            <v/>
          </cell>
          <cell r="S118"/>
          <cell r="T118" t="str">
            <v>No</v>
          </cell>
          <cell r="U118" t="str">
            <v>No</v>
          </cell>
          <cell r="V118" t="str">
            <v>No</v>
          </cell>
          <cell r="W118" t="str">
            <v/>
          </cell>
        </row>
        <row r="119">
          <cell r="B119">
            <v>61039</v>
          </cell>
          <cell r="C119">
            <v>100</v>
          </cell>
          <cell r="D119" t="str">
            <v>NEF 2003</v>
          </cell>
          <cell r="E119" t="str">
            <v>Ladera Village</v>
          </cell>
          <cell r="F119" t="str">
            <v>Ladera Village Limited Partnership</v>
          </cell>
          <cell r="G119" t="str">
            <v>Siete Del Norte Community Development Corporation</v>
          </cell>
          <cell r="H119" t="str">
            <v>Teresa Mondou</v>
          </cell>
          <cell r="I119" t="str">
            <v>Laura Pishion</v>
          </cell>
          <cell r="J119" t="str">
            <v>Fox, Garcia &amp; Company</v>
          </cell>
          <cell r="K119">
            <v>37858</v>
          </cell>
          <cell r="L119">
            <v>43830</v>
          </cell>
          <cell r="M119" t="str">
            <v>2018</v>
          </cell>
          <cell r="N119" t="str">
            <v>New</v>
          </cell>
          <cell r="O119" t="str">
            <v/>
          </cell>
          <cell r="P119">
            <v>38169</v>
          </cell>
          <cell r="Q119" t="str">
            <v>MAKE ELECTION DECISION BASED ON CURRENT DEPRECIATION USEFUL LIFE *</v>
          </cell>
          <cell r="R119" t="str">
            <v/>
          </cell>
          <cell r="S119">
            <v>2018</v>
          </cell>
          <cell r="T119" t="str">
            <v>Yes</v>
          </cell>
          <cell r="U119" t="str">
            <v>Yes</v>
          </cell>
          <cell r="V119" t="str">
            <v>N/A</v>
          </cell>
          <cell r="W119" t="str">
            <v/>
          </cell>
        </row>
        <row r="120">
          <cell r="B120">
            <v>61056</v>
          </cell>
          <cell r="C120">
            <v>50</v>
          </cell>
          <cell r="D120" t="str">
            <v>BOACHIF II</v>
          </cell>
          <cell r="E120" t="str">
            <v>Mission Creek Senior Community</v>
          </cell>
          <cell r="F120" t="str">
            <v>Mercy Housing California XX, a California Limited Partnership</v>
          </cell>
          <cell r="G120" t="str">
            <v>Mercy Housing, Inc.</v>
          </cell>
          <cell r="H120" t="str">
            <v>Malcolm Wells</v>
          </cell>
          <cell r="I120" t="str">
            <v>Laura Pishion</v>
          </cell>
          <cell r="J120" t="str">
            <v>CohnReznick (Charlotte)</v>
          </cell>
          <cell r="K120">
            <v>38288</v>
          </cell>
          <cell r="L120" t="str">
            <v/>
          </cell>
          <cell r="M120" t="str">
            <v>2020</v>
          </cell>
          <cell r="N120" t="str">
            <v>New</v>
          </cell>
          <cell r="O120">
            <v>38718</v>
          </cell>
          <cell r="P120">
            <v>38793</v>
          </cell>
          <cell r="Q120" t="str">
            <v>YES</v>
          </cell>
          <cell r="R120">
            <v>2018</v>
          </cell>
          <cell r="S120">
            <v>2018</v>
          </cell>
          <cell r="T120" t="str">
            <v>Yes</v>
          </cell>
          <cell r="U120" t="str">
            <v>Yes</v>
          </cell>
          <cell r="V120" t="str">
            <v>Yes</v>
          </cell>
          <cell r="W120" t="str">
            <v/>
          </cell>
        </row>
        <row r="121">
          <cell r="B121">
            <v>61056</v>
          </cell>
          <cell r="C121">
            <v>16</v>
          </cell>
          <cell r="D121" t="str">
            <v>CEF 2004</v>
          </cell>
          <cell r="E121" t="str">
            <v>Mission Creek Senior Community</v>
          </cell>
          <cell r="F121" t="str">
            <v>Mercy Housing California XX, a California Limited Partnership</v>
          </cell>
          <cell r="G121" t="str">
            <v>Mercy Housing, Inc.</v>
          </cell>
          <cell r="H121" t="str">
            <v>Malcolm Wells</v>
          </cell>
          <cell r="I121" t="str">
            <v>Laura Pishion</v>
          </cell>
          <cell r="J121" t="str">
            <v>CohnReznick (Charlotte)</v>
          </cell>
          <cell r="K121">
            <v>38288</v>
          </cell>
          <cell r="L121" t="str">
            <v/>
          </cell>
          <cell r="M121" t="str">
            <v>2020</v>
          </cell>
          <cell r="N121" t="str">
            <v>New</v>
          </cell>
          <cell r="O121">
            <v>38718</v>
          </cell>
          <cell r="P121">
            <v>38793</v>
          </cell>
          <cell r="Q121" t="str">
            <v>YES</v>
          </cell>
          <cell r="R121">
            <v>2018</v>
          </cell>
          <cell r="S121">
            <v>2018</v>
          </cell>
          <cell r="T121" t="str">
            <v>Yes</v>
          </cell>
          <cell r="U121" t="str">
            <v>Yes</v>
          </cell>
          <cell r="V121" t="str">
            <v>Yes</v>
          </cell>
          <cell r="W121" t="str">
            <v/>
          </cell>
        </row>
        <row r="122">
          <cell r="B122">
            <v>61056</v>
          </cell>
          <cell r="C122">
            <v>34</v>
          </cell>
          <cell r="D122" t="str">
            <v>US Bank</v>
          </cell>
          <cell r="E122" t="str">
            <v>Mission Creek Senior Community</v>
          </cell>
          <cell r="F122" t="str">
            <v>Mercy Housing California XX, a California Limited Partnership</v>
          </cell>
          <cell r="G122" t="str">
            <v>Mercy Housing, Inc.</v>
          </cell>
          <cell r="H122" t="str">
            <v>Malcolm Wells</v>
          </cell>
          <cell r="I122" t="str">
            <v>Laura Pishion</v>
          </cell>
          <cell r="J122" t="str">
            <v>CohnReznick (Charlotte)</v>
          </cell>
          <cell r="K122">
            <v>38288</v>
          </cell>
          <cell r="L122" t="str">
            <v/>
          </cell>
          <cell r="M122" t="str">
            <v>2020</v>
          </cell>
          <cell r="N122" t="str">
            <v>New</v>
          </cell>
          <cell r="O122">
            <v>38718</v>
          </cell>
          <cell r="P122">
            <v>38793</v>
          </cell>
          <cell r="Q122" t="str">
            <v>YES</v>
          </cell>
          <cell r="R122">
            <v>2018</v>
          </cell>
          <cell r="S122">
            <v>2018</v>
          </cell>
          <cell r="T122" t="str">
            <v>Yes</v>
          </cell>
          <cell r="U122" t="str">
            <v>Yes</v>
          </cell>
          <cell r="V122" t="str">
            <v>Yes</v>
          </cell>
          <cell r="W122" t="str">
            <v/>
          </cell>
        </row>
        <row r="123">
          <cell r="B123">
            <v>61061</v>
          </cell>
          <cell r="C123">
            <v>100</v>
          </cell>
          <cell r="D123" t="str">
            <v>NEF 2003</v>
          </cell>
          <cell r="E123" t="str">
            <v>Grandview (WV)</v>
          </cell>
          <cell r="F123" t="str">
            <v>TCB Grandview Limited Partnership</v>
          </cell>
          <cell r="G123" t="str">
            <v>The Community Builders, Inc. (TCB)</v>
          </cell>
          <cell r="H123" t="str">
            <v>Judy Jackson</v>
          </cell>
          <cell r="I123" t="str">
            <v>Tracey Ferrara</v>
          </cell>
          <cell r="J123" t="str">
            <v>CohnReznick (Bethesda)</v>
          </cell>
          <cell r="K123">
            <v>37986</v>
          </cell>
          <cell r="L123">
            <v>43830</v>
          </cell>
          <cell r="M123" t="str">
            <v>2019</v>
          </cell>
          <cell r="N123" t="str">
            <v>New</v>
          </cell>
          <cell r="O123" t="str">
            <v/>
          </cell>
          <cell r="P123">
            <v>38380</v>
          </cell>
          <cell r="Q123" t="str">
            <v>YES</v>
          </cell>
          <cell r="R123">
            <v>2018</v>
          </cell>
          <cell r="S123">
            <v>2018</v>
          </cell>
          <cell r="T123" t="str">
            <v>Yes</v>
          </cell>
          <cell r="U123" t="str">
            <v>Yes</v>
          </cell>
          <cell r="V123" t="str">
            <v>Yes</v>
          </cell>
          <cell r="W123" t="str">
            <v/>
          </cell>
        </row>
        <row r="124">
          <cell r="B124">
            <v>61062</v>
          </cell>
          <cell r="C124">
            <v>100</v>
          </cell>
          <cell r="D124" t="str">
            <v>NYEF 2002</v>
          </cell>
          <cell r="E124" t="str">
            <v>Old Harlem Road</v>
          </cell>
          <cell r="F124" t="str">
            <v>Old Harlem Road, L.P.</v>
          </cell>
          <cell r="G124" t="str">
            <v>Hope Community, Inc.(NY)</v>
          </cell>
          <cell r="H124" t="str">
            <v>David Rozan</v>
          </cell>
          <cell r="I124" t="str">
            <v>Lisa Taylor</v>
          </cell>
          <cell r="J124" t="str">
            <v>BKD LLP (New York)</v>
          </cell>
          <cell r="K124">
            <v>38104</v>
          </cell>
          <cell r="L124" t="str">
            <v/>
          </cell>
          <cell r="M124" t="str">
            <v>2018</v>
          </cell>
          <cell r="N124" t="str">
            <v>Gut Rehab</v>
          </cell>
          <cell r="O124">
            <v>38167</v>
          </cell>
          <cell r="P124">
            <v>38484</v>
          </cell>
          <cell r="Q124" t="str">
            <v>MAKE ELECTION DECISION BASED ON CURRENT DEPRECIATION USEFUL LIFE *</v>
          </cell>
          <cell r="R124" t="str">
            <v/>
          </cell>
          <cell r="S124"/>
          <cell r="T124" t="str">
            <v>No</v>
          </cell>
          <cell r="U124" t="str">
            <v>No</v>
          </cell>
          <cell r="V124" t="str">
            <v>No</v>
          </cell>
          <cell r="W124" t="str">
            <v/>
          </cell>
        </row>
        <row r="125">
          <cell r="B125">
            <v>61063</v>
          </cell>
          <cell r="C125">
            <v>100</v>
          </cell>
          <cell r="D125" t="str">
            <v>NYEF 2001</v>
          </cell>
          <cell r="E125" t="str">
            <v>Quisqueya Associates</v>
          </cell>
          <cell r="F125" t="str">
            <v>Quisqueya Associates, L.P.</v>
          </cell>
          <cell r="G125" t="str">
            <v>Manhattan Valley Development Corporation</v>
          </cell>
          <cell r="H125" t="str">
            <v>David Rozan</v>
          </cell>
          <cell r="I125" t="str">
            <v>Lisa Taylor</v>
          </cell>
          <cell r="J125" t="str">
            <v>Richard Simon, CPA</v>
          </cell>
          <cell r="K125">
            <v>37610</v>
          </cell>
          <cell r="L125" t="str">
            <v/>
          </cell>
          <cell r="M125" t="str">
            <v>2018</v>
          </cell>
          <cell r="N125" t="str">
            <v>Substantial Rehab</v>
          </cell>
          <cell r="O125">
            <v>38016</v>
          </cell>
          <cell r="P125">
            <v>37966</v>
          </cell>
          <cell r="Q125" t="str">
            <v>MAKE ELECTION DECISION BASED ON CURRENT DEPRECIATION USEFUL LIFE *</v>
          </cell>
          <cell r="R125" t="str">
            <v/>
          </cell>
          <cell r="S125"/>
          <cell r="T125" t="str">
            <v>No</v>
          </cell>
          <cell r="U125" t="str">
            <v>No</v>
          </cell>
          <cell r="V125" t="str">
            <v>No</v>
          </cell>
          <cell r="W125" t="str">
            <v/>
          </cell>
        </row>
        <row r="126">
          <cell r="B126">
            <v>61076</v>
          </cell>
          <cell r="C126">
            <v>100</v>
          </cell>
          <cell r="D126" t="str">
            <v>NEF 2002</v>
          </cell>
          <cell r="E126" t="str">
            <v>Housing Hope Village Expansion</v>
          </cell>
          <cell r="F126" t="str">
            <v>Hope Village II LLC</v>
          </cell>
          <cell r="G126" t="str">
            <v>Housing Hope</v>
          </cell>
          <cell r="H126" t="str">
            <v>Justin Sousley</v>
          </cell>
          <cell r="I126" t="str">
            <v>Laura Pishion</v>
          </cell>
          <cell r="J126" t="str">
            <v/>
          </cell>
          <cell r="K126">
            <v>37840</v>
          </cell>
          <cell r="L126">
            <v>43585</v>
          </cell>
          <cell r="M126" t="str">
            <v>2018</v>
          </cell>
          <cell r="N126" t="str">
            <v>New</v>
          </cell>
          <cell r="O126" t="str">
            <v/>
          </cell>
          <cell r="P126">
            <v>38029</v>
          </cell>
          <cell r="Q126" t="str">
            <v>MAKE ELECTION DECISION BASED ON CURRENT DEPRECIATION USEFUL LIFE *</v>
          </cell>
          <cell r="R126" t="str">
            <v/>
          </cell>
          <cell r="S126">
            <v>2018</v>
          </cell>
          <cell r="T126" t="str">
            <v>Yes</v>
          </cell>
          <cell r="U126" t="str">
            <v>Yes</v>
          </cell>
          <cell r="V126" t="str">
            <v>N/A</v>
          </cell>
          <cell r="W126" t="str">
            <v/>
          </cell>
        </row>
        <row r="127">
          <cell r="B127">
            <v>61085</v>
          </cell>
          <cell r="C127">
            <v>100</v>
          </cell>
          <cell r="D127" t="str">
            <v>NEF 2002</v>
          </cell>
          <cell r="E127" t="str">
            <v>Angle Lake Court</v>
          </cell>
          <cell r="F127" t="str">
            <v>LATCH-SEATAC Limited Partnership</v>
          </cell>
          <cell r="G127" t="str">
            <v>Lutheran Alliance to Create Housing</v>
          </cell>
          <cell r="H127" t="str">
            <v>Lisa Robinson</v>
          </cell>
          <cell r="I127" t="str">
            <v>Laura Pishion</v>
          </cell>
          <cell r="J127" t="str">
            <v>Clark Nuber P.S.</v>
          </cell>
          <cell r="K127">
            <v>37620</v>
          </cell>
          <cell r="L127">
            <v>44027</v>
          </cell>
          <cell r="M127" t="str">
            <v>2019</v>
          </cell>
          <cell r="N127" t="str">
            <v>New</v>
          </cell>
          <cell r="O127" t="str">
            <v/>
          </cell>
          <cell r="P127">
            <v>38120</v>
          </cell>
          <cell r="Q127" t="str">
            <v>YES</v>
          </cell>
          <cell r="R127">
            <v>2018</v>
          </cell>
          <cell r="S127">
            <v>2018</v>
          </cell>
          <cell r="T127" t="str">
            <v>Yes</v>
          </cell>
          <cell r="U127" t="str">
            <v>Yes</v>
          </cell>
          <cell r="V127" t="str">
            <v>Yes</v>
          </cell>
          <cell r="W127" t="str">
            <v/>
          </cell>
        </row>
        <row r="128">
          <cell r="B128">
            <v>61089</v>
          </cell>
          <cell r="C128">
            <v>100</v>
          </cell>
          <cell r="D128" t="str">
            <v>Prudential 2003</v>
          </cell>
          <cell r="E128" t="str">
            <v>Villa Esperanza (NJ)</v>
          </cell>
          <cell r="F128" t="str">
            <v>Elmar Urban Renewal Housing Company, L.P.</v>
          </cell>
          <cell r="G128" t="str">
            <v>M&amp;M Development</v>
          </cell>
          <cell r="H128" t="str">
            <v>Lisa Griffin</v>
          </cell>
          <cell r="I128" t="str">
            <v>Tracey Ferrara</v>
          </cell>
          <cell r="J128" t="str">
            <v>Novogradac &amp; Company LLP (New Jersey)</v>
          </cell>
          <cell r="K128">
            <v>37986</v>
          </cell>
          <cell r="L128">
            <v>43889</v>
          </cell>
          <cell r="M128" t="str">
            <v>2018</v>
          </cell>
          <cell r="N128" t="str">
            <v>Gut Rehab</v>
          </cell>
          <cell r="O128">
            <v>37970</v>
          </cell>
          <cell r="P128">
            <v>38496</v>
          </cell>
          <cell r="Q128" t="str">
            <v>YES</v>
          </cell>
          <cell r="R128">
            <v>2018</v>
          </cell>
          <cell r="S128">
            <v>2018</v>
          </cell>
          <cell r="T128" t="str">
            <v>Yes</v>
          </cell>
          <cell r="U128" t="str">
            <v>Yes</v>
          </cell>
          <cell r="V128" t="str">
            <v>Yes</v>
          </cell>
          <cell r="W128" t="str">
            <v/>
          </cell>
        </row>
        <row r="129">
          <cell r="B129">
            <v>61092</v>
          </cell>
          <cell r="C129">
            <v>100</v>
          </cell>
          <cell r="D129" t="str">
            <v>NEF 2003</v>
          </cell>
          <cell r="E129" t="str">
            <v>Phoenix Apartments (SC)</v>
          </cell>
          <cell r="F129" t="str">
            <v>St. Johns Avenue One, L.P.</v>
          </cell>
          <cell r="G129" t="str">
            <v>CDA-TCG Inc</v>
          </cell>
          <cell r="H129" t="str">
            <v>Nicole Bush</v>
          </cell>
          <cell r="I129" t="str">
            <v>Tracey Ferrara</v>
          </cell>
          <cell r="J129" t="str">
            <v>Dixon Hughes Goodman LLP (VA)</v>
          </cell>
          <cell r="K129">
            <v>37926</v>
          </cell>
          <cell r="L129">
            <v>44141</v>
          </cell>
          <cell r="M129" t="str">
            <v>2018</v>
          </cell>
          <cell r="N129" t="str">
            <v>Moderate Rehab</v>
          </cell>
          <cell r="O129" t="str">
            <v/>
          </cell>
          <cell r="P129">
            <v>38196</v>
          </cell>
          <cell r="Q129" t="str">
            <v>MAKE ELECTION DECISION BASED ON CURRENT DEPRECIATION USEFUL LIFE *</v>
          </cell>
          <cell r="R129" t="str">
            <v/>
          </cell>
          <cell r="S129">
            <v>2018</v>
          </cell>
          <cell r="T129" t="str">
            <v>Yes</v>
          </cell>
          <cell r="U129" t="str">
            <v>Yes</v>
          </cell>
          <cell r="V129" t="str">
            <v>Yes</v>
          </cell>
          <cell r="W129" t="str">
            <v/>
          </cell>
        </row>
        <row r="130">
          <cell r="B130">
            <v>61093</v>
          </cell>
          <cell r="C130">
            <v>35</v>
          </cell>
          <cell r="D130" t="str">
            <v>BOACHIF II</v>
          </cell>
          <cell r="E130" t="str">
            <v>Birchwood Apartments</v>
          </cell>
          <cell r="F130" t="str">
            <v xml:space="preserve">Tipson Road Apartments, LP </v>
          </cell>
          <cell r="G130" t="str">
            <v>CDA-TCG Inc</v>
          </cell>
          <cell r="H130" t="str">
            <v>Nicole Bush</v>
          </cell>
          <cell r="I130" t="str">
            <v>Tracey Ferrara</v>
          </cell>
          <cell r="J130" t="str">
            <v>Dixon Hughes Goodman LLP (VA)</v>
          </cell>
          <cell r="K130">
            <v>37926</v>
          </cell>
          <cell r="L130">
            <v>44141</v>
          </cell>
          <cell r="M130" t="str">
            <v>2018</v>
          </cell>
          <cell r="N130" t="str">
            <v>New</v>
          </cell>
          <cell r="O130" t="str">
            <v/>
          </cell>
          <cell r="P130">
            <v>38196</v>
          </cell>
          <cell r="Q130" t="str">
            <v>MAKE ELECTION DECISION BASED ON CURRENT DEPRECIATION USEFUL LIFE *</v>
          </cell>
          <cell r="R130" t="str">
            <v/>
          </cell>
          <cell r="S130">
            <v>2018</v>
          </cell>
          <cell r="T130" t="str">
            <v>Yes</v>
          </cell>
          <cell r="U130" t="str">
            <v>Yes</v>
          </cell>
          <cell r="V130" t="str">
            <v>Yes</v>
          </cell>
          <cell r="W130" t="str">
            <v/>
          </cell>
        </row>
        <row r="131">
          <cell r="B131">
            <v>61093</v>
          </cell>
          <cell r="C131">
            <v>65</v>
          </cell>
          <cell r="D131" t="str">
            <v>NEF 2003</v>
          </cell>
          <cell r="E131" t="str">
            <v>Birchwood Apartments</v>
          </cell>
          <cell r="F131" t="str">
            <v xml:space="preserve">Tipson Road Apartments, LP </v>
          </cell>
          <cell r="G131" t="str">
            <v>CDA-TCG Inc</v>
          </cell>
          <cell r="H131" t="str">
            <v>Nicole Bush</v>
          </cell>
          <cell r="I131" t="str">
            <v>Tracey Ferrara</v>
          </cell>
          <cell r="J131" t="str">
            <v>Dixon Hughes Goodman LLP (VA)</v>
          </cell>
          <cell r="K131">
            <v>37926</v>
          </cell>
          <cell r="L131">
            <v>44141</v>
          </cell>
          <cell r="M131" t="str">
            <v>2018</v>
          </cell>
          <cell r="N131" t="str">
            <v>New</v>
          </cell>
          <cell r="O131" t="str">
            <v/>
          </cell>
          <cell r="P131">
            <v>38196</v>
          </cell>
          <cell r="Q131" t="str">
            <v>MAKE ELECTION DECISION BASED ON CURRENT DEPRECIATION USEFUL LIFE *</v>
          </cell>
          <cell r="R131" t="str">
            <v/>
          </cell>
          <cell r="S131">
            <v>2018</v>
          </cell>
          <cell r="T131" t="str">
            <v>Yes</v>
          </cell>
          <cell r="U131" t="str">
            <v>Yes</v>
          </cell>
          <cell r="V131" t="str">
            <v>Yes</v>
          </cell>
          <cell r="W131" t="str">
            <v/>
          </cell>
        </row>
        <row r="132">
          <cell r="B132">
            <v>61115</v>
          </cell>
          <cell r="C132">
            <v>100</v>
          </cell>
          <cell r="D132" t="str">
            <v>NEF 2006</v>
          </cell>
          <cell r="E132" t="str">
            <v>Pecan Grove</v>
          </cell>
          <cell r="F132" t="str">
            <v>Pecan Grove, L.P.</v>
          </cell>
          <cell r="G132" t="str">
            <v>RHA/Housing, Inc</v>
          </cell>
          <cell r="H132" t="str">
            <v>Nicole Bush</v>
          </cell>
          <cell r="I132" t="str">
            <v>Tracey Ferrara</v>
          </cell>
          <cell r="J132" t="str">
            <v>CohnReznick (Atlanta)</v>
          </cell>
          <cell r="K132">
            <v>38253</v>
          </cell>
          <cell r="L132">
            <v>44196</v>
          </cell>
          <cell r="M132" t="str">
            <v>2020</v>
          </cell>
          <cell r="N132" t="str">
            <v>New</v>
          </cell>
          <cell r="O132">
            <v>38321</v>
          </cell>
          <cell r="P132">
            <v>38869</v>
          </cell>
          <cell r="Q132" t="str">
            <v>NO</v>
          </cell>
          <cell r="R132" t="str">
            <v/>
          </cell>
          <cell r="S132"/>
          <cell r="T132" t="str">
            <v>No</v>
          </cell>
          <cell r="U132" t="str">
            <v>No</v>
          </cell>
          <cell r="V132" t="str">
            <v>No</v>
          </cell>
          <cell r="W132" t="str">
            <v/>
          </cell>
        </row>
        <row r="133">
          <cell r="B133">
            <v>61141</v>
          </cell>
          <cell r="C133">
            <v>100</v>
          </cell>
          <cell r="D133" t="str">
            <v>NEF 2003</v>
          </cell>
          <cell r="E133" t="str">
            <v>VOA Ayer aka Nashoba Park</v>
          </cell>
          <cell r="F133" t="str">
            <v>VOA Ayer Limited Partnership</v>
          </cell>
          <cell r="G133" t="str">
            <v>Volunteers of America-Massachusetts (VOA)</v>
          </cell>
          <cell r="H133" t="str">
            <v>Nicole Bush</v>
          </cell>
          <cell r="I133" t="str">
            <v>Tracey Ferrara</v>
          </cell>
          <cell r="J133" t="str">
            <v>Davis Kelly CPA's</v>
          </cell>
          <cell r="K133">
            <v>38341</v>
          </cell>
          <cell r="L133" t="str">
            <v/>
          </cell>
          <cell r="M133" t="str">
            <v>2020</v>
          </cell>
          <cell r="N133" t="str">
            <v>Substantial Rehab</v>
          </cell>
          <cell r="O133">
            <v>38701</v>
          </cell>
          <cell r="P133">
            <v>38750</v>
          </cell>
          <cell r="Q133" t="str">
            <v>YES</v>
          </cell>
          <cell r="R133">
            <v>2018</v>
          </cell>
          <cell r="S133">
            <v>2018</v>
          </cell>
          <cell r="T133" t="str">
            <v>Yes</v>
          </cell>
          <cell r="U133" t="str">
            <v>Yes</v>
          </cell>
          <cell r="V133" t="str">
            <v>Yes</v>
          </cell>
          <cell r="W133" t="str">
            <v/>
          </cell>
        </row>
        <row r="134">
          <cell r="B134">
            <v>61147</v>
          </cell>
          <cell r="C134">
            <v>100</v>
          </cell>
          <cell r="D134" t="str">
            <v>Fannie Mae Homeless Initiative</v>
          </cell>
          <cell r="E134" t="str">
            <v>Lindquist</v>
          </cell>
          <cell r="F134" t="str">
            <v>Lindquist Apartments L.P.</v>
          </cell>
          <cell r="G134" t="str">
            <v>RS Eden</v>
          </cell>
          <cell r="H134" t="str">
            <v>Samuel Stephens</v>
          </cell>
          <cell r="I134" t="str">
            <v>Jennifer Rivera</v>
          </cell>
          <cell r="J134" t="str">
            <v>Mahoney Ulbrich Christiansen Russ</v>
          </cell>
          <cell r="K134">
            <v>38306</v>
          </cell>
          <cell r="L134">
            <v>43951</v>
          </cell>
          <cell r="M134" t="str">
            <v>2019</v>
          </cell>
          <cell r="N134" t="str">
            <v>New</v>
          </cell>
          <cell r="O134">
            <v>38625</v>
          </cell>
          <cell r="P134">
            <v>38580</v>
          </cell>
          <cell r="Q134" t="str">
            <v>NO</v>
          </cell>
          <cell r="R134" t="str">
            <v/>
          </cell>
          <cell r="S134"/>
          <cell r="T134" t="str">
            <v>No</v>
          </cell>
          <cell r="U134" t="str">
            <v>No</v>
          </cell>
          <cell r="V134" t="str">
            <v>No</v>
          </cell>
          <cell r="W134" t="str">
            <v/>
          </cell>
        </row>
        <row r="135">
          <cell r="B135">
            <v>61156</v>
          </cell>
          <cell r="C135">
            <v>100</v>
          </cell>
          <cell r="D135" t="str">
            <v>NEF 2003</v>
          </cell>
          <cell r="E135" t="str">
            <v>Youngstown Elderly</v>
          </cell>
          <cell r="F135" t="str">
            <v>Choice Elderly L.P.</v>
          </cell>
          <cell r="G135" t="str">
            <v>Community Housing Options Involving Coop Efforts (CHOICE)</v>
          </cell>
          <cell r="H135" t="str">
            <v>Judy Jackson</v>
          </cell>
          <cell r="I135" t="str">
            <v>Tracey Ferrara</v>
          </cell>
          <cell r="J135" t="str">
            <v>Kimball E Rubin &amp; Associates Ltd</v>
          </cell>
          <cell r="K135">
            <v>37945</v>
          </cell>
          <cell r="L135">
            <v>43830</v>
          </cell>
          <cell r="M135" t="str">
            <v>2019</v>
          </cell>
          <cell r="N135" t="str">
            <v>New</v>
          </cell>
          <cell r="O135" t="str">
            <v/>
          </cell>
          <cell r="P135">
            <v>38177</v>
          </cell>
          <cell r="Q135" t="str">
            <v>YES</v>
          </cell>
          <cell r="R135">
            <v>2018</v>
          </cell>
          <cell r="S135">
            <v>2018</v>
          </cell>
          <cell r="T135" t="str">
            <v>Yes</v>
          </cell>
          <cell r="U135" t="str">
            <v>No</v>
          </cell>
          <cell r="V135" t="str">
            <v>Yes</v>
          </cell>
          <cell r="W135" t="str">
            <v/>
          </cell>
        </row>
        <row r="136">
          <cell r="B136">
            <v>61158</v>
          </cell>
          <cell r="C136">
            <v>100</v>
          </cell>
          <cell r="D136" t="str">
            <v>NYEF 2002</v>
          </cell>
          <cell r="E136" t="str">
            <v>Los Sures NRP</v>
          </cell>
          <cell r="F136" t="str">
            <v>South Ninth &amp; Bedford, L.P.</v>
          </cell>
          <cell r="G136" t="str">
            <v>South Side United Housing Development Fund Corp.</v>
          </cell>
          <cell r="H136" t="str">
            <v>Rayla Maurin</v>
          </cell>
          <cell r="I136" t="str">
            <v>Lisa Taylor</v>
          </cell>
          <cell r="J136" t="str">
            <v>CohnReznick (NY)</v>
          </cell>
          <cell r="K136">
            <v>37613</v>
          </cell>
          <cell r="L136" t="str">
            <v/>
          </cell>
          <cell r="M136" t="str">
            <v>2018</v>
          </cell>
          <cell r="N136" t="str">
            <v>Gut Rehab</v>
          </cell>
          <cell r="O136">
            <v>38116</v>
          </cell>
          <cell r="P136">
            <v>38317</v>
          </cell>
          <cell r="Q136" t="str">
            <v>MAKE ELECTION DECISION BASED ON CURRENT DEPRECIATION USEFUL LIFE *</v>
          </cell>
          <cell r="R136" t="str">
            <v/>
          </cell>
          <cell r="S136"/>
          <cell r="T136" t="str">
            <v>No</v>
          </cell>
          <cell r="U136" t="str">
            <v>No</v>
          </cell>
          <cell r="V136" t="str">
            <v>No</v>
          </cell>
          <cell r="W136" t="str">
            <v/>
          </cell>
        </row>
        <row r="137">
          <cell r="B137">
            <v>61163</v>
          </cell>
          <cell r="C137">
            <v>69</v>
          </cell>
          <cell r="D137" t="str">
            <v>NEF 2002</v>
          </cell>
          <cell r="E137" t="str">
            <v>The Tower at Station Place</v>
          </cell>
          <cell r="F137" t="str">
            <v>SP Tower Limited Partnership</v>
          </cell>
          <cell r="G137" t="str">
            <v>REACH Community Development, Inc.</v>
          </cell>
          <cell r="H137" t="str">
            <v>Melanie Niemeyer</v>
          </cell>
          <cell r="I137" t="str">
            <v>Laura Pishion</v>
          </cell>
          <cell r="J137" t="str">
            <v/>
          </cell>
          <cell r="K137">
            <v>37773</v>
          </cell>
          <cell r="L137">
            <v>43830</v>
          </cell>
          <cell r="M137" t="str">
            <v>2019</v>
          </cell>
          <cell r="N137" t="str">
            <v>New</v>
          </cell>
          <cell r="O137">
            <v>38322</v>
          </cell>
          <cell r="P137">
            <v>38351</v>
          </cell>
          <cell r="Q137" t="str">
            <v>NO</v>
          </cell>
          <cell r="R137" t="str">
            <v/>
          </cell>
          <cell r="S137"/>
          <cell r="T137" t="str">
            <v>No</v>
          </cell>
          <cell r="U137" t="str">
            <v>No</v>
          </cell>
          <cell r="V137" t="str">
            <v>No</v>
          </cell>
          <cell r="W137" t="str">
            <v/>
          </cell>
        </row>
        <row r="138">
          <cell r="B138">
            <v>61163</v>
          </cell>
          <cell r="C138">
            <v>31</v>
          </cell>
          <cell r="D138" t="str">
            <v>NEF 2004</v>
          </cell>
          <cell r="E138" t="str">
            <v>The Tower at Station Place</v>
          </cell>
          <cell r="F138" t="str">
            <v>SP Tower Limited Partnership</v>
          </cell>
          <cell r="G138" t="str">
            <v>REACH Community Development, Inc.</v>
          </cell>
          <cell r="H138" t="str">
            <v>Melanie Niemeyer</v>
          </cell>
          <cell r="I138" t="str">
            <v>Laura Pishion</v>
          </cell>
          <cell r="J138" t="str">
            <v/>
          </cell>
          <cell r="K138">
            <v>37773</v>
          </cell>
          <cell r="L138">
            <v>43830</v>
          </cell>
          <cell r="M138" t="str">
            <v>2019</v>
          </cell>
          <cell r="N138" t="str">
            <v>New</v>
          </cell>
          <cell r="O138">
            <v>38322</v>
          </cell>
          <cell r="P138">
            <v>38351</v>
          </cell>
          <cell r="Q138" t="str">
            <v>NO</v>
          </cell>
          <cell r="R138" t="str">
            <v/>
          </cell>
          <cell r="S138"/>
          <cell r="T138" t="str">
            <v>No</v>
          </cell>
          <cell r="U138" t="str">
            <v>No</v>
          </cell>
          <cell r="V138" t="str">
            <v>No</v>
          </cell>
          <cell r="W138" t="str">
            <v/>
          </cell>
        </row>
        <row r="139">
          <cell r="B139">
            <v>61173</v>
          </cell>
          <cell r="C139">
            <v>50</v>
          </cell>
          <cell r="D139" t="str">
            <v>BOACHIF II</v>
          </cell>
          <cell r="E139" t="str">
            <v>Pershing Court</v>
          </cell>
          <cell r="F139" t="str">
            <v>Pershing &amp; State L.P.</v>
          </cell>
          <cell r="G139" t="str">
            <v>Neighborhood Rejuvenation Partners</v>
          </cell>
          <cell r="H139" t="str">
            <v>Eileen Kelly</v>
          </cell>
          <cell r="I139" t="str">
            <v>Jennifer Rivera</v>
          </cell>
          <cell r="J139" t="str">
            <v>RubinBrown LLP (Chicago)</v>
          </cell>
          <cell r="K139">
            <v>37956</v>
          </cell>
          <cell r="L139">
            <v>43830</v>
          </cell>
          <cell r="M139" t="str">
            <v>2019</v>
          </cell>
          <cell r="N139" t="str">
            <v>New</v>
          </cell>
          <cell r="O139" t="str">
            <v/>
          </cell>
          <cell r="P139">
            <v>38532</v>
          </cell>
          <cell r="Q139" t="str">
            <v>NO</v>
          </cell>
          <cell r="R139" t="str">
            <v/>
          </cell>
          <cell r="S139"/>
          <cell r="T139" t="str">
            <v>No</v>
          </cell>
          <cell r="U139" t="str">
            <v>No</v>
          </cell>
          <cell r="V139" t="str">
            <v>No</v>
          </cell>
          <cell r="W139" t="str">
            <v/>
          </cell>
        </row>
        <row r="140">
          <cell r="B140">
            <v>61173</v>
          </cell>
          <cell r="C140">
            <v>50</v>
          </cell>
          <cell r="D140" t="str">
            <v>NEF 2003</v>
          </cell>
          <cell r="E140" t="str">
            <v>Pershing Court</v>
          </cell>
          <cell r="F140" t="str">
            <v>Pershing &amp; State L.P.</v>
          </cell>
          <cell r="G140" t="str">
            <v>Neighborhood Rejuvenation Partners</v>
          </cell>
          <cell r="H140" t="str">
            <v>Eileen Kelly</v>
          </cell>
          <cell r="I140" t="str">
            <v>Jennifer Rivera</v>
          </cell>
          <cell r="J140" t="str">
            <v>RubinBrown LLP (Chicago)</v>
          </cell>
          <cell r="K140">
            <v>37956</v>
          </cell>
          <cell r="L140">
            <v>43830</v>
          </cell>
          <cell r="M140" t="str">
            <v>2019</v>
          </cell>
          <cell r="N140" t="str">
            <v>New</v>
          </cell>
          <cell r="O140" t="str">
            <v/>
          </cell>
          <cell r="P140">
            <v>38532</v>
          </cell>
          <cell r="Q140" t="str">
            <v>NO</v>
          </cell>
          <cell r="R140" t="str">
            <v/>
          </cell>
          <cell r="S140"/>
          <cell r="T140" t="str">
            <v>No</v>
          </cell>
          <cell r="U140" t="str">
            <v>No</v>
          </cell>
          <cell r="V140" t="str">
            <v>No</v>
          </cell>
          <cell r="W140" t="str">
            <v/>
          </cell>
        </row>
        <row r="141">
          <cell r="B141">
            <v>61179</v>
          </cell>
          <cell r="C141">
            <v>100</v>
          </cell>
          <cell r="D141" t="str">
            <v>NYEF 2002</v>
          </cell>
          <cell r="E141" t="str">
            <v>Crown Heights NRP</v>
          </cell>
          <cell r="F141" t="str">
            <v>Crown Heights NRP Associates, L.P.</v>
          </cell>
          <cell r="G141" t="str">
            <v>Crown Heights Jewish Community Council Inc.</v>
          </cell>
          <cell r="H141" t="str">
            <v>Christopher Perkowski</v>
          </cell>
          <cell r="I141" t="str">
            <v>Tania Garrido</v>
          </cell>
          <cell r="J141" t="str">
            <v>PKF O’Connor Davies, LLP</v>
          </cell>
          <cell r="K141">
            <v>37966</v>
          </cell>
          <cell r="L141" t="str">
            <v/>
          </cell>
          <cell r="M141" t="str">
            <v>2019</v>
          </cell>
          <cell r="N141" t="str">
            <v>Gut Rehab</v>
          </cell>
          <cell r="O141" t="str">
            <v/>
          </cell>
          <cell r="P141">
            <v>37705</v>
          </cell>
          <cell r="Q141" t="str">
            <v>NO</v>
          </cell>
          <cell r="R141" t="str">
            <v/>
          </cell>
          <cell r="S141"/>
          <cell r="T141" t="str">
            <v>No</v>
          </cell>
          <cell r="U141" t="str">
            <v>No</v>
          </cell>
          <cell r="V141" t="str">
            <v>No</v>
          </cell>
          <cell r="W141" t="str">
            <v/>
          </cell>
        </row>
        <row r="142">
          <cell r="B142">
            <v>61180</v>
          </cell>
          <cell r="C142">
            <v>100</v>
          </cell>
          <cell r="D142" t="str">
            <v>NYEF 2002</v>
          </cell>
          <cell r="E142" t="str">
            <v>Y.A. Community Housing</v>
          </cell>
          <cell r="F142" t="str">
            <v>Youth Action Community Housing, L.P.</v>
          </cell>
          <cell r="G142" t="str">
            <v>Youth Action Program and Homes</v>
          </cell>
          <cell r="H142" t="str">
            <v>Anna Ortiz</v>
          </cell>
          <cell r="I142" t="str">
            <v>Tania Garrido</v>
          </cell>
          <cell r="J142" t="str">
            <v>Kudisch, Oster &amp; Company LLC</v>
          </cell>
          <cell r="K142">
            <v>37610</v>
          </cell>
          <cell r="L142" t="str">
            <v/>
          </cell>
          <cell r="M142" t="str">
            <v>2018</v>
          </cell>
          <cell r="N142" t="str">
            <v>Gut Rehab</v>
          </cell>
          <cell r="O142" t="str">
            <v/>
          </cell>
          <cell r="P142">
            <v>37959</v>
          </cell>
          <cell r="Q142" t="str">
            <v>MAKE ELECTION DECISION BASED ON CURRENT DEPRECIATION USEFUL LIFE *</v>
          </cell>
          <cell r="R142" t="str">
            <v/>
          </cell>
          <cell r="S142"/>
          <cell r="T142" t="str">
            <v>No</v>
          </cell>
          <cell r="U142" t="str">
            <v>No</v>
          </cell>
          <cell r="V142" t="str">
            <v>No</v>
          </cell>
          <cell r="W142" t="str">
            <v/>
          </cell>
        </row>
        <row r="143">
          <cell r="B143">
            <v>61181</v>
          </cell>
          <cell r="C143">
            <v>100</v>
          </cell>
          <cell r="D143" t="str">
            <v>NYEF 2001</v>
          </cell>
          <cell r="E143" t="str">
            <v>Zora Neale Hurston Houses</v>
          </cell>
          <cell r="F143" t="str">
            <v>Zora Neale Hurston Houses L.P.</v>
          </cell>
          <cell r="G143" t="str">
            <v>Ecumenical Community Development Organization</v>
          </cell>
          <cell r="H143" t="str">
            <v>Jamilah Diallobe</v>
          </cell>
          <cell r="I143" t="str">
            <v>Tania Garrido</v>
          </cell>
          <cell r="J143" t="str">
            <v>Vargas &amp; Rivera</v>
          </cell>
          <cell r="K143">
            <v>37610</v>
          </cell>
          <cell r="L143">
            <v>44151</v>
          </cell>
          <cell r="M143" t="str">
            <v>2020</v>
          </cell>
          <cell r="N143" t="str">
            <v>Gut Rehab</v>
          </cell>
          <cell r="O143" t="str">
            <v/>
          </cell>
          <cell r="P143">
            <v>38167</v>
          </cell>
          <cell r="Q143" t="str">
            <v>MAKE ELECTION DECISION BASED ON CURRENT DEPRECIATION USEFUL LIFE *</v>
          </cell>
          <cell r="R143" t="str">
            <v/>
          </cell>
          <cell r="S143"/>
          <cell r="T143" t="str">
            <v>No</v>
          </cell>
          <cell r="U143" t="str">
            <v>No</v>
          </cell>
          <cell r="V143" t="str">
            <v>No</v>
          </cell>
          <cell r="W143" t="str">
            <v/>
          </cell>
        </row>
        <row r="144">
          <cell r="B144">
            <v>61182</v>
          </cell>
          <cell r="C144">
            <v>100</v>
          </cell>
          <cell r="D144" t="str">
            <v>NYEF 2002</v>
          </cell>
          <cell r="E144" t="str">
            <v>El Dorado</v>
          </cell>
          <cell r="F144" t="str">
            <v>El Dorado L.P.</v>
          </cell>
          <cell r="G144" t="str">
            <v>Black Veterans for Social Justice, Inc.</v>
          </cell>
          <cell r="H144" t="str">
            <v>Corey Parson</v>
          </cell>
          <cell r="I144" t="str">
            <v>Tania Garrido</v>
          </cell>
          <cell r="J144" t="str">
            <v>Tyrone Anthony Sellers, CPA</v>
          </cell>
          <cell r="K144">
            <v>37610</v>
          </cell>
          <cell r="L144" t="str">
            <v/>
          </cell>
          <cell r="M144" t="str">
            <v>2018</v>
          </cell>
          <cell r="N144" t="str">
            <v>Gut Rehab</v>
          </cell>
          <cell r="O144" t="str">
            <v/>
          </cell>
          <cell r="P144">
            <v>37792</v>
          </cell>
          <cell r="Q144" t="str">
            <v>MAKE ELECTION DECISION BASED ON CURRENT DEPRECIATION USEFUL LIFE *</v>
          </cell>
          <cell r="R144" t="str">
            <v/>
          </cell>
          <cell r="S144">
            <v>2018</v>
          </cell>
          <cell r="T144" t="str">
            <v>Yes</v>
          </cell>
          <cell r="U144" t="str">
            <v>Yes</v>
          </cell>
          <cell r="V144" t="str">
            <v>Yes</v>
          </cell>
          <cell r="W144" t="str">
            <v/>
          </cell>
        </row>
        <row r="145">
          <cell r="B145">
            <v>61183</v>
          </cell>
          <cell r="C145">
            <v>100</v>
          </cell>
          <cell r="D145" t="str">
            <v>NYEF 2002</v>
          </cell>
          <cell r="E145" t="str">
            <v>Rosina Associates Houses</v>
          </cell>
          <cell r="F145" t="str">
            <v>Rosina Associates , LP</v>
          </cell>
          <cell r="G145" t="str">
            <v>SEBCO Development, Inc.</v>
          </cell>
          <cell r="H145" t="str">
            <v>Christopher Perkowski</v>
          </cell>
          <cell r="I145" t="str">
            <v>Tania Garrido</v>
          </cell>
          <cell r="J145" t="str">
            <v>A.G. Aaronson, C.P.A.</v>
          </cell>
          <cell r="K145">
            <v>37679</v>
          </cell>
          <cell r="L145" t="str">
            <v/>
          </cell>
          <cell r="M145" t="str">
            <v>2019</v>
          </cell>
          <cell r="N145" t="str">
            <v>Gut Rehab</v>
          </cell>
          <cell r="O145" t="str">
            <v/>
          </cell>
          <cell r="P145">
            <v>38565</v>
          </cell>
          <cell r="Q145" t="str">
            <v>YES</v>
          </cell>
          <cell r="R145">
            <v>2018</v>
          </cell>
          <cell r="S145">
            <v>2018</v>
          </cell>
          <cell r="T145" t="str">
            <v>Yes</v>
          </cell>
          <cell r="U145" t="str">
            <v>Yes</v>
          </cell>
          <cell r="V145" t="str">
            <v>Yes</v>
          </cell>
          <cell r="W145" t="str">
            <v/>
          </cell>
        </row>
        <row r="146">
          <cell r="B146">
            <v>61184</v>
          </cell>
          <cell r="C146">
            <v>100</v>
          </cell>
          <cell r="D146" t="str">
            <v>NYEF 2002</v>
          </cell>
          <cell r="E146" t="str">
            <v>Highbridge CATCH</v>
          </cell>
          <cell r="F146" t="str">
            <v>Highbridge CATCH L.P.</v>
          </cell>
          <cell r="G146" t="str">
            <v>Community Assisted Tenant Controlled Housing Inc (CATCH)</v>
          </cell>
          <cell r="H146" t="str">
            <v>Anna Ortiz</v>
          </cell>
          <cell r="I146" t="str">
            <v>Tania Garrido</v>
          </cell>
          <cell r="J146" t="str">
            <v>PKF O’Connor Davies, LLP</v>
          </cell>
          <cell r="K146">
            <v>37608</v>
          </cell>
          <cell r="L146" t="str">
            <v/>
          </cell>
          <cell r="M146" t="str">
            <v>2018</v>
          </cell>
          <cell r="N146" t="str">
            <v>Gut Rehab</v>
          </cell>
          <cell r="O146" t="str">
            <v/>
          </cell>
          <cell r="P146">
            <v>37885</v>
          </cell>
          <cell r="Q146" t="str">
            <v>MAKE ELECTION DECISION BASED ON CURRENT DEPRECIATION USEFUL LIFE *</v>
          </cell>
          <cell r="R146" t="str">
            <v/>
          </cell>
          <cell r="S146">
            <v>2018</v>
          </cell>
          <cell r="T146" t="str">
            <v>Yes</v>
          </cell>
          <cell r="U146" t="str">
            <v>Yes</v>
          </cell>
          <cell r="V146" t="str">
            <v>Yes</v>
          </cell>
          <cell r="W146" t="str">
            <v/>
          </cell>
        </row>
        <row r="147">
          <cell r="B147">
            <v>61185</v>
          </cell>
          <cell r="C147">
            <v>100</v>
          </cell>
          <cell r="D147" t="str">
            <v>NYEF 2002</v>
          </cell>
          <cell r="E147" t="str">
            <v>Bankole Houses</v>
          </cell>
          <cell r="F147" t="str">
            <v>Bankole Houses, L.P.</v>
          </cell>
          <cell r="G147" t="str">
            <v>Brooklyn Neighborhood Improvement Association</v>
          </cell>
          <cell r="H147" t="str">
            <v>Anna Ortiz</v>
          </cell>
          <cell r="I147" t="str">
            <v>Tania Garrido</v>
          </cell>
          <cell r="J147" t="str">
            <v>A.G. Aaronson, C.P.A.</v>
          </cell>
          <cell r="K147">
            <v>37621</v>
          </cell>
          <cell r="L147" t="str">
            <v/>
          </cell>
          <cell r="M147" t="str">
            <v>2018</v>
          </cell>
          <cell r="N147" t="str">
            <v>Gut Rehab</v>
          </cell>
          <cell r="O147" t="str">
            <v/>
          </cell>
          <cell r="P147">
            <v>37865</v>
          </cell>
          <cell r="Q147" t="str">
            <v>MAKE ELECTION DECISION BASED ON CURRENT DEPRECIATION USEFUL LIFE *</v>
          </cell>
          <cell r="R147" t="str">
            <v/>
          </cell>
          <cell r="S147"/>
          <cell r="T147" t="str">
            <v>No</v>
          </cell>
          <cell r="U147" t="str">
            <v>No</v>
          </cell>
          <cell r="V147" t="str">
            <v>No</v>
          </cell>
          <cell r="W147" t="str">
            <v/>
          </cell>
        </row>
        <row r="148">
          <cell r="B148">
            <v>61188</v>
          </cell>
          <cell r="C148">
            <v>100</v>
          </cell>
          <cell r="D148" t="str">
            <v>NYEF 2002</v>
          </cell>
          <cell r="E148" t="str">
            <v>San Jose</v>
          </cell>
          <cell r="F148" t="str">
            <v>San Jose, L.P.</v>
          </cell>
          <cell r="G148" t="str">
            <v>El Barrio Operation Fightback</v>
          </cell>
          <cell r="H148" t="str">
            <v>Anna Ortiz</v>
          </cell>
          <cell r="I148" t="str">
            <v>Tania Garrido</v>
          </cell>
          <cell r="J148" t="str">
            <v>Vargas &amp; Rivera</v>
          </cell>
          <cell r="K148">
            <v>37610</v>
          </cell>
          <cell r="L148" t="str">
            <v/>
          </cell>
          <cell r="M148" t="str">
            <v>2018</v>
          </cell>
          <cell r="N148" t="str">
            <v>Gut Rehab</v>
          </cell>
          <cell r="O148" t="str">
            <v/>
          </cell>
          <cell r="P148">
            <v>38322</v>
          </cell>
          <cell r="Q148" t="str">
            <v>MAKE ELECTION DECISION BASED ON CURRENT DEPRECIATION USEFUL LIFE *</v>
          </cell>
          <cell r="R148" t="str">
            <v/>
          </cell>
          <cell r="S148">
            <v>2018</v>
          </cell>
          <cell r="T148" t="str">
            <v>Yes</v>
          </cell>
          <cell r="U148" t="str">
            <v>Yes</v>
          </cell>
          <cell r="V148" t="str">
            <v>Yes</v>
          </cell>
          <cell r="W148" t="str">
            <v/>
          </cell>
        </row>
        <row r="149">
          <cell r="B149">
            <v>61193</v>
          </cell>
          <cell r="C149">
            <v>100</v>
          </cell>
          <cell r="D149" t="str">
            <v>NEF 2003</v>
          </cell>
          <cell r="E149" t="str">
            <v>Core City Estates II</v>
          </cell>
          <cell r="F149" t="str">
            <v>Core City Estates Ph II LDHA LP</v>
          </cell>
          <cell r="G149" t="str">
            <v>Core City Neighborhoods</v>
          </cell>
          <cell r="H149" t="str">
            <v>Sandy Baker</v>
          </cell>
          <cell r="I149" t="str">
            <v>Jennifer Rivera</v>
          </cell>
          <cell r="J149" t="str">
            <v>Gordon Advisors, P.C.</v>
          </cell>
          <cell r="K149">
            <v>38020</v>
          </cell>
          <cell r="L149">
            <v>43830</v>
          </cell>
          <cell r="M149" t="str">
            <v>2019</v>
          </cell>
          <cell r="N149" t="str">
            <v>New</v>
          </cell>
          <cell r="O149">
            <v>37970</v>
          </cell>
          <cell r="P149">
            <v>38401</v>
          </cell>
          <cell r="Q149" t="str">
            <v>NO</v>
          </cell>
          <cell r="R149" t="str">
            <v/>
          </cell>
          <cell r="S149"/>
          <cell r="T149" t="str">
            <v>No</v>
          </cell>
          <cell r="U149" t="str">
            <v>No</v>
          </cell>
          <cell r="V149" t="str">
            <v>No</v>
          </cell>
          <cell r="W149" t="str">
            <v/>
          </cell>
        </row>
        <row r="150">
          <cell r="B150">
            <v>61194</v>
          </cell>
          <cell r="C150">
            <v>100</v>
          </cell>
          <cell r="D150" t="str">
            <v>NYEF 2002</v>
          </cell>
          <cell r="E150" t="str">
            <v>Garden of Eden</v>
          </cell>
          <cell r="F150" t="str">
            <v>Garden of Eden Associates LP</v>
          </cell>
          <cell r="G150" t="str">
            <v>Harlem Congregations for Community Improvement</v>
          </cell>
          <cell r="H150" t="str">
            <v>Rayla Maurin</v>
          </cell>
          <cell r="I150" t="str">
            <v>Lisa Taylor</v>
          </cell>
          <cell r="J150" t="str">
            <v>Vargas &amp; Rivera</v>
          </cell>
          <cell r="K150">
            <v>37609</v>
          </cell>
          <cell r="L150" t="str">
            <v/>
          </cell>
          <cell r="M150" t="str">
            <v>2019</v>
          </cell>
          <cell r="N150" t="str">
            <v>Substantial Rehab</v>
          </cell>
          <cell r="O150">
            <v>38717</v>
          </cell>
          <cell r="P150">
            <v>38717</v>
          </cell>
          <cell r="Q150" t="str">
            <v>YES</v>
          </cell>
          <cell r="R150">
            <v>2018</v>
          </cell>
          <cell r="S150">
            <v>2018</v>
          </cell>
          <cell r="T150" t="str">
            <v>Yes</v>
          </cell>
          <cell r="U150" t="str">
            <v>Yes</v>
          </cell>
          <cell r="V150" t="str">
            <v>Yes</v>
          </cell>
          <cell r="W150" t="str">
            <v/>
          </cell>
        </row>
        <row r="151">
          <cell r="B151">
            <v>61198</v>
          </cell>
          <cell r="C151">
            <v>100</v>
          </cell>
          <cell r="D151" t="str">
            <v>NEF 2003</v>
          </cell>
          <cell r="E151" t="str">
            <v>Alexian Village SLF (AKA Alexian Village of Elk Grove)</v>
          </cell>
          <cell r="F151" t="str">
            <v>Elk Grove Village SLF Associates, L.P.</v>
          </cell>
          <cell r="G151" t="str">
            <v>Pathway Senior Living</v>
          </cell>
          <cell r="H151" t="str">
            <v>Erica Arellano</v>
          </cell>
          <cell r="I151" t="str">
            <v>Jennifer Rivera</v>
          </cell>
          <cell r="J151" t="str">
            <v>CohnReznick (Chicago)</v>
          </cell>
          <cell r="K151">
            <v>37895</v>
          </cell>
          <cell r="L151" t="str">
            <v/>
          </cell>
          <cell r="M151" t="str">
            <v>2019</v>
          </cell>
          <cell r="N151" t="str">
            <v>New</v>
          </cell>
          <cell r="O151" t="str">
            <v/>
          </cell>
          <cell r="P151">
            <v>38322</v>
          </cell>
          <cell r="Q151" t="str">
            <v>NO</v>
          </cell>
          <cell r="R151" t="str">
            <v/>
          </cell>
          <cell r="S151"/>
          <cell r="T151" t="str">
            <v>No</v>
          </cell>
          <cell r="U151" t="str">
            <v>No</v>
          </cell>
          <cell r="V151" t="str">
            <v>No</v>
          </cell>
          <cell r="W151" t="str">
            <v/>
          </cell>
        </row>
        <row r="152">
          <cell r="B152">
            <v>61200</v>
          </cell>
          <cell r="C152">
            <v>100</v>
          </cell>
          <cell r="D152" t="str">
            <v>NEF 2003</v>
          </cell>
          <cell r="E152" t="str">
            <v>St. Croix Falls Townhomes</v>
          </cell>
          <cell r="F152" t="str">
            <v>St. Croix Falls Townhomes, LLC</v>
          </cell>
          <cell r="G152" t="str">
            <v>West Central Wisconsin Community Action Agency (West CAP)</v>
          </cell>
          <cell r="H152" t="str">
            <v>Samuel Stephens</v>
          </cell>
          <cell r="I152" t="str">
            <v>Jennifer Rivera</v>
          </cell>
          <cell r="J152" t="str">
            <v>WIPFLI, LLP</v>
          </cell>
          <cell r="K152">
            <v>38107</v>
          </cell>
          <cell r="L152">
            <v>44196</v>
          </cell>
          <cell r="M152" t="str">
            <v>2020</v>
          </cell>
          <cell r="N152" t="str">
            <v>New</v>
          </cell>
          <cell r="O152">
            <v>38441</v>
          </cell>
          <cell r="P152">
            <v>38504</v>
          </cell>
          <cell r="Q152" t="str">
            <v>YES</v>
          </cell>
          <cell r="R152">
            <v>2018</v>
          </cell>
          <cell r="S152">
            <v>2018</v>
          </cell>
          <cell r="T152" t="str">
            <v>Yes</v>
          </cell>
          <cell r="U152" t="str">
            <v>Yes</v>
          </cell>
          <cell r="V152" t="str">
            <v>Yes</v>
          </cell>
          <cell r="W152" t="str">
            <v/>
          </cell>
        </row>
        <row r="153">
          <cell r="B153">
            <v>61205</v>
          </cell>
          <cell r="C153">
            <v>100</v>
          </cell>
          <cell r="D153" t="str">
            <v>NEF 2005</v>
          </cell>
          <cell r="E153" t="str">
            <v>Village Place at Duluth</v>
          </cell>
          <cell r="F153" t="str">
            <v>Central Hillside Development Limited Partnership, LLLP</v>
          </cell>
          <cell r="G153" t="str">
            <v>VP Development, Inc.</v>
          </cell>
          <cell r="H153" t="str">
            <v>Samuel Stephens</v>
          </cell>
          <cell r="I153" t="str">
            <v>Jennifer Rivera</v>
          </cell>
          <cell r="J153" t="str">
            <v>Mahoney Ulbrich Christiansen Russ</v>
          </cell>
          <cell r="K153">
            <v>38569</v>
          </cell>
          <cell r="L153">
            <v>44196</v>
          </cell>
          <cell r="M153" t="str">
            <v>2020</v>
          </cell>
          <cell r="N153" t="str">
            <v>New</v>
          </cell>
          <cell r="O153">
            <v>38687</v>
          </cell>
          <cell r="P153">
            <v>38709</v>
          </cell>
          <cell r="Q153" t="str">
            <v>YES</v>
          </cell>
          <cell r="R153">
            <v>2018</v>
          </cell>
          <cell r="S153">
            <v>2018</v>
          </cell>
          <cell r="T153" t="str">
            <v>Yes</v>
          </cell>
          <cell r="U153" t="str">
            <v>Yes</v>
          </cell>
          <cell r="V153" t="str">
            <v>Yes</v>
          </cell>
          <cell r="W153" t="str">
            <v/>
          </cell>
        </row>
        <row r="154">
          <cell r="B154">
            <v>61210</v>
          </cell>
          <cell r="C154">
            <v>100</v>
          </cell>
          <cell r="D154" t="str">
            <v>NEF 2005</v>
          </cell>
          <cell r="E154" t="str">
            <v>Harbor View Phase I</v>
          </cell>
          <cell r="F154" t="str">
            <v>Harbor View Phase I LLC</v>
          </cell>
          <cell r="G154" t="str">
            <v>CDA-TCG Inc</v>
          </cell>
          <cell r="H154" t="str">
            <v>Samuel Stephens</v>
          </cell>
          <cell r="I154" t="str">
            <v>Jennifer Rivera</v>
          </cell>
          <cell r="J154" t="str">
            <v>CohnReznick (Chicago)</v>
          </cell>
          <cell r="K154">
            <v>38350</v>
          </cell>
          <cell r="L154">
            <v>43859</v>
          </cell>
          <cell r="M154" t="str">
            <v>2020</v>
          </cell>
          <cell r="N154" t="str">
            <v>New</v>
          </cell>
          <cell r="O154" t="str">
            <v/>
          </cell>
          <cell r="P154">
            <v>38671</v>
          </cell>
          <cell r="Q154" t="str">
            <v>YES</v>
          </cell>
          <cell r="R154">
            <v>2018</v>
          </cell>
          <cell r="S154">
            <v>2018</v>
          </cell>
          <cell r="T154" t="str">
            <v>Yes</v>
          </cell>
          <cell r="U154" t="str">
            <v>Yes</v>
          </cell>
          <cell r="V154" t="str">
            <v>Yes</v>
          </cell>
          <cell r="W154" t="str">
            <v/>
          </cell>
        </row>
        <row r="155">
          <cell r="B155">
            <v>61212</v>
          </cell>
          <cell r="C155">
            <v>100</v>
          </cell>
          <cell r="D155" t="str">
            <v>NEF 2003</v>
          </cell>
          <cell r="E155" t="str">
            <v>Judkins Park Apartments</v>
          </cell>
          <cell r="F155" t="str">
            <v xml:space="preserve">Judkins Park Apartments LLC </v>
          </cell>
          <cell r="G155" t="str">
            <v>Bellwether Housing (fka Housing Resources Group) (WA)</v>
          </cell>
          <cell r="H155" t="str">
            <v>Lisa Robinson</v>
          </cell>
          <cell r="I155" t="str">
            <v>Laura Pishion</v>
          </cell>
          <cell r="J155" t="str">
            <v>Novogradac &amp; Company LLP (Bellevue, WA)</v>
          </cell>
          <cell r="K155">
            <v>38065</v>
          </cell>
          <cell r="L155">
            <v>43830</v>
          </cell>
          <cell r="M155" t="str">
            <v>2019</v>
          </cell>
          <cell r="N155" t="str">
            <v>New</v>
          </cell>
          <cell r="O155" t="str">
            <v/>
          </cell>
          <cell r="P155">
            <v>38310</v>
          </cell>
          <cell r="Q155" t="str">
            <v>YES</v>
          </cell>
          <cell r="R155">
            <v>2018</v>
          </cell>
          <cell r="S155">
            <v>2018</v>
          </cell>
          <cell r="T155" t="str">
            <v>Yes</v>
          </cell>
          <cell r="U155" t="str">
            <v>Yes</v>
          </cell>
          <cell r="V155" t="str">
            <v>Yes</v>
          </cell>
          <cell r="W155" t="str">
            <v/>
          </cell>
        </row>
        <row r="156">
          <cell r="B156">
            <v>61213</v>
          </cell>
          <cell r="C156">
            <v>100</v>
          </cell>
          <cell r="D156" t="str">
            <v>NEF 2005</v>
          </cell>
          <cell r="E156" t="str">
            <v>Stone Way Apartments</v>
          </cell>
          <cell r="F156" t="str">
            <v>Stone Way Apartments LLC</v>
          </cell>
          <cell r="G156" t="str">
            <v>Bellwether Housing (fka Housing Resources Group) (WA)</v>
          </cell>
          <cell r="H156" t="str">
            <v>Lisa Robinson</v>
          </cell>
          <cell r="I156" t="str">
            <v>Laura Pishion</v>
          </cell>
          <cell r="J156" t="str">
            <v>Novogradac &amp; Company LLP (Bellevue, WA)</v>
          </cell>
          <cell r="K156">
            <v>38561</v>
          </cell>
          <cell r="L156" t="str">
            <v/>
          </cell>
          <cell r="M156" t="str">
            <v>2021</v>
          </cell>
          <cell r="N156" t="str">
            <v>New</v>
          </cell>
          <cell r="O156">
            <v>39006</v>
          </cell>
          <cell r="P156">
            <v>39072</v>
          </cell>
          <cell r="Q156" t="str">
            <v>YES</v>
          </cell>
          <cell r="R156">
            <v>2018</v>
          </cell>
          <cell r="S156">
            <v>2018</v>
          </cell>
          <cell r="T156" t="str">
            <v>Yes</v>
          </cell>
          <cell r="U156" t="str">
            <v>Yes</v>
          </cell>
          <cell r="V156" t="str">
            <v>Yes</v>
          </cell>
          <cell r="W156" t="str">
            <v/>
          </cell>
        </row>
        <row r="157">
          <cell r="B157">
            <v>61214</v>
          </cell>
          <cell r="C157">
            <v>100</v>
          </cell>
          <cell r="D157" t="str">
            <v>NEF 2003</v>
          </cell>
          <cell r="E157" t="str">
            <v>Genesee</v>
          </cell>
          <cell r="F157" t="str">
            <v>Genesee Limited Partnership</v>
          </cell>
          <cell r="G157" t="str">
            <v>Bellwether Housing (fka Housing Resources Group) (WA)</v>
          </cell>
          <cell r="H157" t="str">
            <v>Lisa Robinson</v>
          </cell>
          <cell r="I157" t="str">
            <v>Laura Pishion</v>
          </cell>
          <cell r="J157" t="str">
            <v>Novogradac &amp; Company LLP (Bellevue, WA)</v>
          </cell>
          <cell r="K157">
            <v>38342</v>
          </cell>
          <cell r="L157" t="str">
            <v/>
          </cell>
          <cell r="M157" t="str">
            <v>2020</v>
          </cell>
          <cell r="N157" t="str">
            <v>New</v>
          </cell>
          <cell r="O157">
            <v>38777</v>
          </cell>
          <cell r="P157">
            <v>38770</v>
          </cell>
          <cell r="Q157" t="str">
            <v>YES</v>
          </cell>
          <cell r="R157">
            <v>2018</v>
          </cell>
          <cell r="S157">
            <v>2018</v>
          </cell>
          <cell r="T157" t="str">
            <v>Yes</v>
          </cell>
          <cell r="U157" t="str">
            <v>Yes</v>
          </cell>
          <cell r="V157" t="str">
            <v>Yes</v>
          </cell>
          <cell r="W157" t="str">
            <v/>
          </cell>
        </row>
        <row r="158">
          <cell r="B158">
            <v>61215</v>
          </cell>
          <cell r="C158">
            <v>100</v>
          </cell>
          <cell r="D158" t="str">
            <v>BOACHIF II</v>
          </cell>
          <cell r="E158" t="str">
            <v>Pantages</v>
          </cell>
          <cell r="F158" t="str">
            <v>Pantages Apartments LLC</v>
          </cell>
          <cell r="G158" t="str">
            <v>Capitol Hill Housing (fka CHHIP)</v>
          </cell>
          <cell r="H158" t="str">
            <v>Justin Sousley</v>
          </cell>
          <cell r="I158" t="str">
            <v>Laura Pishion</v>
          </cell>
          <cell r="J158" t="str">
            <v>Clark Nuber P.S.</v>
          </cell>
          <cell r="K158">
            <v>38336</v>
          </cell>
          <cell r="L158">
            <v>44196</v>
          </cell>
          <cell r="M158" t="str">
            <v>2020</v>
          </cell>
          <cell r="N158" t="str">
            <v>New</v>
          </cell>
          <cell r="O158">
            <v>38701</v>
          </cell>
          <cell r="P158">
            <v>38708</v>
          </cell>
          <cell r="Q158" t="str">
            <v>NO</v>
          </cell>
          <cell r="R158" t="str">
            <v/>
          </cell>
          <cell r="S158"/>
          <cell r="T158" t="str">
            <v>No</v>
          </cell>
          <cell r="U158" t="str">
            <v>No</v>
          </cell>
          <cell r="V158" t="str">
            <v>No</v>
          </cell>
          <cell r="W158" t="str">
            <v/>
          </cell>
        </row>
        <row r="159">
          <cell r="B159">
            <v>61216</v>
          </cell>
          <cell r="C159">
            <v>100</v>
          </cell>
          <cell r="D159" t="str">
            <v>NEF 2004</v>
          </cell>
          <cell r="E159" t="str">
            <v>LaSalle Hotel (WA)</v>
          </cell>
          <cell r="F159" t="str">
            <v>LaSalle Senior Housing LLC</v>
          </cell>
          <cell r="G159" t="str">
            <v>Pike Place Market Preservation &amp; Development Authority (PDA)</v>
          </cell>
          <cell r="H159" t="str">
            <v>Lisa Robinson</v>
          </cell>
          <cell r="I159" t="str">
            <v>Laura Pishion</v>
          </cell>
          <cell r="J159" t="str">
            <v>BDO USA LLP (Seattle)</v>
          </cell>
          <cell r="K159">
            <v>38471</v>
          </cell>
          <cell r="L159">
            <v>44196</v>
          </cell>
          <cell r="M159" t="str">
            <v>2020</v>
          </cell>
          <cell r="N159" t="str">
            <v>New</v>
          </cell>
          <cell r="O159">
            <v>38869</v>
          </cell>
          <cell r="P159">
            <v>38842</v>
          </cell>
          <cell r="Q159" t="str">
            <v>NO</v>
          </cell>
          <cell r="R159" t="str">
            <v/>
          </cell>
          <cell r="S159"/>
          <cell r="T159" t="str">
            <v>No</v>
          </cell>
          <cell r="U159" t="str">
            <v>No</v>
          </cell>
          <cell r="V159" t="str">
            <v>No</v>
          </cell>
          <cell r="W159" t="str">
            <v/>
          </cell>
        </row>
        <row r="160">
          <cell r="B160">
            <v>61219</v>
          </cell>
          <cell r="C160">
            <v>100</v>
          </cell>
          <cell r="D160" t="str">
            <v>NEF 2004</v>
          </cell>
          <cell r="E160" t="str">
            <v>Nihonmachi Terrace</v>
          </cell>
          <cell r="F160" t="str">
            <v>Main Street InterIm LLC</v>
          </cell>
          <cell r="G160" t="str">
            <v>InterIm Community Development Association (WA)</v>
          </cell>
          <cell r="H160" t="str">
            <v>Lisa Robinson</v>
          </cell>
          <cell r="I160" t="str">
            <v>Laura Pishion</v>
          </cell>
          <cell r="J160" t="str">
            <v>Finney, Neill &amp; Company, P.S.</v>
          </cell>
          <cell r="K160">
            <v>38321</v>
          </cell>
          <cell r="L160">
            <v>44196</v>
          </cell>
          <cell r="M160" t="str">
            <v>2020</v>
          </cell>
          <cell r="N160" t="str">
            <v>New</v>
          </cell>
          <cell r="O160">
            <v>38748</v>
          </cell>
          <cell r="P160">
            <v>38754</v>
          </cell>
          <cell r="Q160" t="str">
            <v>NO</v>
          </cell>
          <cell r="R160" t="str">
            <v/>
          </cell>
          <cell r="S160"/>
          <cell r="T160" t="str">
            <v>No</v>
          </cell>
          <cell r="U160" t="str">
            <v>No</v>
          </cell>
          <cell r="V160" t="str">
            <v>No</v>
          </cell>
          <cell r="W160" t="str">
            <v/>
          </cell>
        </row>
        <row r="161">
          <cell r="B161">
            <v>61226</v>
          </cell>
          <cell r="C161">
            <v>100</v>
          </cell>
          <cell r="D161" t="str">
            <v>BOACHIF II</v>
          </cell>
          <cell r="E161" t="str">
            <v>Front Street (Phases I &amp; II)</v>
          </cell>
          <cell r="F161" t="str">
            <v>A Prospering Community, L.P.</v>
          </cell>
          <cell r="G161" t="str">
            <v xml:space="preserve">NeighborWorks Blackstone River Valley </v>
          </cell>
          <cell r="H161" t="str">
            <v>Jessica Polak</v>
          </cell>
          <cell r="I161" t="str">
            <v>Tracey Ferrara</v>
          </cell>
          <cell r="J161" t="str">
            <v>AAFCPAs (Alexander Aronson &amp; Finning)</v>
          </cell>
          <cell r="K161">
            <v>38337</v>
          </cell>
          <cell r="L161" t="str">
            <v/>
          </cell>
          <cell r="M161" t="str">
            <v>2020</v>
          </cell>
          <cell r="N161" t="str">
            <v>New</v>
          </cell>
          <cell r="O161">
            <v>38717</v>
          </cell>
          <cell r="P161">
            <v>38716</v>
          </cell>
          <cell r="Q161" t="str">
            <v>NO</v>
          </cell>
          <cell r="R161" t="str">
            <v/>
          </cell>
          <cell r="S161"/>
          <cell r="T161" t="str">
            <v>No</v>
          </cell>
          <cell r="U161" t="str">
            <v>No</v>
          </cell>
          <cell r="V161" t="str">
            <v>No</v>
          </cell>
          <cell r="W161" t="str">
            <v/>
          </cell>
        </row>
        <row r="162">
          <cell r="B162">
            <v>61227</v>
          </cell>
          <cell r="C162">
            <v>100</v>
          </cell>
          <cell r="D162" t="str">
            <v>NEF 2002</v>
          </cell>
          <cell r="E162" t="str">
            <v>Berkeley Village (RI)</v>
          </cell>
          <cell r="F162" t="str">
            <v>Woodward Street Limited Partnership</v>
          </cell>
          <cell r="G162" t="str">
            <v>Valley Affordable Housing Corporation (VAHC)</v>
          </cell>
          <cell r="H162" t="str">
            <v>Kimberly Pereira</v>
          </cell>
          <cell r="I162" t="str">
            <v>Tracey Ferrara</v>
          </cell>
          <cell r="J162" t="str">
            <v>Damiano, Burk &amp; Nuttall, P.C.</v>
          </cell>
          <cell r="K162">
            <v>37924</v>
          </cell>
          <cell r="L162" t="str">
            <v/>
          </cell>
          <cell r="M162" t="str">
            <v>2019</v>
          </cell>
          <cell r="N162" t="str">
            <v>Substantial Rehab</v>
          </cell>
          <cell r="O162" t="str">
            <v/>
          </cell>
          <cell r="P162">
            <v>38351</v>
          </cell>
          <cell r="Q162" t="str">
            <v>NO</v>
          </cell>
          <cell r="R162" t="str">
            <v/>
          </cell>
          <cell r="S162"/>
          <cell r="T162" t="str">
            <v>No</v>
          </cell>
          <cell r="U162" t="str">
            <v>No</v>
          </cell>
          <cell r="V162" t="str">
            <v>No</v>
          </cell>
          <cell r="W162" t="str">
            <v/>
          </cell>
        </row>
        <row r="163">
          <cell r="B163">
            <v>61249</v>
          </cell>
          <cell r="C163">
            <v>100</v>
          </cell>
          <cell r="D163" t="str">
            <v>NEF 2003</v>
          </cell>
          <cell r="E163" t="str">
            <v>4th and Diamond Streets</v>
          </cell>
          <cell r="F163" t="str">
            <v>4th and Diamond L.P.</v>
          </cell>
          <cell r="G163" t="str">
            <v>Womens Community Revitalization Project</v>
          </cell>
          <cell r="H163" t="str">
            <v>Lisa Griffin</v>
          </cell>
          <cell r="I163" t="str">
            <v>Tracey Ferrara</v>
          </cell>
          <cell r="J163" t="str">
            <v>Katherine R. Conlon, CPA</v>
          </cell>
          <cell r="K163">
            <v>38147</v>
          </cell>
          <cell r="L163">
            <v>43830</v>
          </cell>
          <cell r="M163" t="str">
            <v>2019</v>
          </cell>
          <cell r="N163" t="str">
            <v>New</v>
          </cell>
          <cell r="O163">
            <v>38524</v>
          </cell>
          <cell r="P163">
            <v>38516</v>
          </cell>
          <cell r="Q163" t="str">
            <v>YES</v>
          </cell>
          <cell r="R163">
            <v>2018</v>
          </cell>
          <cell r="S163">
            <v>2018</v>
          </cell>
          <cell r="T163" t="str">
            <v>Yes</v>
          </cell>
          <cell r="U163" t="str">
            <v>No</v>
          </cell>
          <cell r="V163" t="str">
            <v>Yes</v>
          </cell>
          <cell r="W163" t="str">
            <v/>
          </cell>
        </row>
        <row r="164">
          <cell r="B164">
            <v>61251</v>
          </cell>
          <cell r="C164">
            <v>100</v>
          </cell>
          <cell r="D164" t="str">
            <v>NEF 2003</v>
          </cell>
          <cell r="E164" t="str">
            <v>Selby Grotto Apartments</v>
          </cell>
          <cell r="F164" t="str">
            <v>Selby Grotto Limited Partnership</v>
          </cell>
          <cell r="G164" t="str">
            <v>Legacy Management &amp; Development Corporation</v>
          </cell>
          <cell r="H164" t="str">
            <v>Samuel Stephens</v>
          </cell>
          <cell r="I164" t="str">
            <v>Jennifer Rivera</v>
          </cell>
          <cell r="J164" t="str">
            <v>Mahoney Ulbrich Christiansen Russ</v>
          </cell>
          <cell r="K164">
            <v>37853</v>
          </cell>
          <cell r="L164" t="str">
            <v/>
          </cell>
          <cell r="M164" t="str">
            <v>2019</v>
          </cell>
          <cell r="N164" t="str">
            <v>New</v>
          </cell>
          <cell r="O164" t="str">
            <v/>
          </cell>
          <cell r="P164">
            <v>38211</v>
          </cell>
          <cell r="Q164" t="str">
            <v>YES</v>
          </cell>
          <cell r="R164">
            <v>2018</v>
          </cell>
          <cell r="S164">
            <v>2018</v>
          </cell>
          <cell r="T164" t="str">
            <v>Yes</v>
          </cell>
          <cell r="U164" t="str">
            <v>Yes</v>
          </cell>
          <cell r="V164" t="str">
            <v>Yes</v>
          </cell>
          <cell r="W164" t="str">
            <v/>
          </cell>
        </row>
        <row r="165">
          <cell r="B165">
            <v>61258</v>
          </cell>
          <cell r="C165">
            <v>100</v>
          </cell>
          <cell r="D165" t="str">
            <v>BOACHIF III</v>
          </cell>
          <cell r="E165" t="str">
            <v>Zion Street Mutual Housing</v>
          </cell>
          <cell r="F165" t="str">
            <v>Zion Street Mutual Housing Limited Partnership</v>
          </cell>
          <cell r="G165" t="str">
            <v>Mutual Housing Association of Greater Hartford, Inc.</v>
          </cell>
          <cell r="H165" t="str">
            <v>Kimberly Pereira</v>
          </cell>
          <cell r="I165" t="str">
            <v>Tracey Ferrara</v>
          </cell>
          <cell r="J165" t="str">
            <v>CohnReznick (Hartford)</v>
          </cell>
          <cell r="K165">
            <v>38716</v>
          </cell>
          <cell r="L165" t="str">
            <v/>
          </cell>
          <cell r="M165" t="str">
            <v>2021</v>
          </cell>
          <cell r="N165" t="str">
            <v>New</v>
          </cell>
          <cell r="O165">
            <v>39082</v>
          </cell>
          <cell r="P165">
            <v>39070</v>
          </cell>
          <cell r="Q165" t="str">
            <v>YES</v>
          </cell>
          <cell r="R165">
            <v>2018</v>
          </cell>
          <cell r="S165">
            <v>2018</v>
          </cell>
          <cell r="T165" t="str">
            <v>Yes</v>
          </cell>
          <cell r="U165" t="str">
            <v>Yes</v>
          </cell>
          <cell r="V165" t="str">
            <v>Yes</v>
          </cell>
          <cell r="W165" t="str">
            <v/>
          </cell>
        </row>
        <row r="166">
          <cell r="B166">
            <v>61266</v>
          </cell>
          <cell r="C166">
            <v>100</v>
          </cell>
          <cell r="D166" t="str">
            <v>NEF 2003</v>
          </cell>
          <cell r="E166" t="str">
            <v>Madison Heights III</v>
          </cell>
          <cell r="F166" t="str">
            <v>Madison Heights Phase III, L.P.</v>
          </cell>
          <cell r="G166" t="str">
            <v>Little Rock Housing Authority</v>
          </cell>
          <cell r="H166" t="str">
            <v>Alyssa Brown</v>
          </cell>
          <cell r="I166" t="str">
            <v>Jennifer Rivera</v>
          </cell>
          <cell r="J166" t="str">
            <v>Novogradac &amp; Company LLP (Austin)</v>
          </cell>
          <cell r="K166">
            <v>38351</v>
          </cell>
          <cell r="L166">
            <v>44196</v>
          </cell>
          <cell r="M166" t="str">
            <v>2020</v>
          </cell>
          <cell r="N166" t="str">
            <v>New</v>
          </cell>
          <cell r="O166">
            <v>1</v>
          </cell>
          <cell r="P166">
            <v>38714</v>
          </cell>
          <cell r="Q166" t="str">
            <v>YES</v>
          </cell>
          <cell r="R166">
            <v>2018</v>
          </cell>
          <cell r="S166">
            <v>2018</v>
          </cell>
          <cell r="T166" t="str">
            <v>Yes</v>
          </cell>
          <cell r="U166" t="str">
            <v>Yes</v>
          </cell>
          <cell r="V166" t="str">
            <v>Yes</v>
          </cell>
          <cell r="W166" t="str">
            <v/>
          </cell>
        </row>
        <row r="167">
          <cell r="B167">
            <v>61273</v>
          </cell>
          <cell r="C167">
            <v>100</v>
          </cell>
          <cell r="D167" t="str">
            <v>CEF 2003</v>
          </cell>
          <cell r="E167" t="str">
            <v>Alegria Apartments</v>
          </cell>
          <cell r="F167" t="str">
            <v>Alegria Apartments, L.P., a California Limited Partnership</v>
          </cell>
          <cell r="G167" t="str">
            <v>Esperanza Community Housing Corporation</v>
          </cell>
          <cell r="H167" t="str">
            <v>Malcolm Wells</v>
          </cell>
          <cell r="I167" t="str">
            <v>Laura Pishion</v>
          </cell>
          <cell r="J167" t="str">
            <v>Levitt &amp; Rosenblum</v>
          </cell>
          <cell r="K167">
            <v>37922</v>
          </cell>
          <cell r="L167">
            <v>44043</v>
          </cell>
          <cell r="M167" t="str">
            <v>2018</v>
          </cell>
          <cell r="N167" t="str">
            <v>Substantial Rehab</v>
          </cell>
          <cell r="O167">
            <v>38292</v>
          </cell>
          <cell r="P167">
            <v>38252</v>
          </cell>
          <cell r="Q167" t="str">
            <v>MAKE ELECTION DECISION BASED ON CURRENT DEPRECIATION USEFUL LIFE *</v>
          </cell>
          <cell r="R167" t="str">
            <v/>
          </cell>
          <cell r="S167">
            <v>2018</v>
          </cell>
          <cell r="T167" t="str">
            <v>Yes</v>
          </cell>
          <cell r="U167" t="str">
            <v>Yes</v>
          </cell>
          <cell r="V167" t="str">
            <v>Yes</v>
          </cell>
          <cell r="W167" t="str">
            <v/>
          </cell>
        </row>
        <row r="168">
          <cell r="B168">
            <v>61278</v>
          </cell>
          <cell r="C168">
            <v>100</v>
          </cell>
          <cell r="D168" t="str">
            <v>Bank of America (FNMA) - NEF Fannie Mae</v>
          </cell>
          <cell r="E168" t="str">
            <v>Gateway-Santa Clara</v>
          </cell>
          <cell r="F168" t="str">
            <v>EAH-Gateway Santa Clara, L.P.</v>
          </cell>
          <cell r="G168" t="str">
            <v>EAH, Inc.</v>
          </cell>
          <cell r="H168" t="str">
            <v>Gina Nelson</v>
          </cell>
          <cell r="I168" t="str">
            <v>Laura Pishion</v>
          </cell>
          <cell r="J168" t="str">
            <v>Spiteri, Narasky &amp; Daley, LLP</v>
          </cell>
          <cell r="K168">
            <v>37895</v>
          </cell>
          <cell r="L168">
            <v>43830</v>
          </cell>
          <cell r="M168" t="str">
            <v>2019</v>
          </cell>
          <cell r="N168" t="str">
            <v>New</v>
          </cell>
          <cell r="O168" t="str">
            <v/>
          </cell>
          <cell r="P168">
            <v>38368</v>
          </cell>
          <cell r="Q168" t="str">
            <v>MAKE ELECTION DECISION BASED ON CURRENT DEPRECIATION USEFUL LIFE *</v>
          </cell>
          <cell r="R168" t="str">
            <v/>
          </cell>
          <cell r="S168">
            <v>2018</v>
          </cell>
          <cell r="T168" t="str">
            <v>Yes</v>
          </cell>
          <cell r="U168" t="str">
            <v>Yes</v>
          </cell>
          <cell r="V168" t="str">
            <v>N/A</v>
          </cell>
          <cell r="W168" t="str">
            <v/>
          </cell>
        </row>
        <row r="169">
          <cell r="B169">
            <v>61279</v>
          </cell>
          <cell r="C169">
            <v>100</v>
          </cell>
          <cell r="D169" t="str">
            <v>NEF 2004</v>
          </cell>
          <cell r="E169" t="str">
            <v>Yardley Hills II</v>
          </cell>
          <cell r="F169" t="str">
            <v>Yardley Hills Town Homes Limited Partnership II</v>
          </cell>
          <cell r="G169" t="str">
            <v>Southern Maryland Tri-County Community Action Committee Inc.</v>
          </cell>
          <cell r="H169" t="str">
            <v>Lisa Griffin</v>
          </cell>
          <cell r="I169" t="str">
            <v>Tracey Ferrara</v>
          </cell>
          <cell r="J169" t="str">
            <v>Comer Nowling and Associates, P.C</v>
          </cell>
          <cell r="K169">
            <v>38336</v>
          </cell>
          <cell r="L169" t="str">
            <v/>
          </cell>
          <cell r="M169" t="str">
            <v>2020</v>
          </cell>
          <cell r="N169" t="str">
            <v>New</v>
          </cell>
          <cell r="O169">
            <v>38593</v>
          </cell>
          <cell r="P169">
            <v>39078</v>
          </cell>
          <cell r="Q169" t="str">
            <v>YES</v>
          </cell>
          <cell r="R169">
            <v>2018</v>
          </cell>
          <cell r="S169">
            <v>2018</v>
          </cell>
          <cell r="T169" t="str">
            <v>Yes</v>
          </cell>
          <cell r="U169" t="str">
            <v>Yes</v>
          </cell>
          <cell r="V169" t="str">
            <v>Yes</v>
          </cell>
          <cell r="W169" t="str">
            <v/>
          </cell>
        </row>
        <row r="170">
          <cell r="B170">
            <v>61290</v>
          </cell>
          <cell r="C170">
            <v>18</v>
          </cell>
          <cell r="D170" t="str">
            <v>Fifth Third 2003</v>
          </cell>
          <cell r="E170" t="str">
            <v>St. Leo Residence for Veterans</v>
          </cell>
          <cell r="F170" t="str">
            <v>St. Leo Residence Limited Partnership</v>
          </cell>
          <cell r="G170" t="str">
            <v>Catholic Charities Housing Development Corporation</v>
          </cell>
          <cell r="H170" t="str">
            <v>Erica Arellano</v>
          </cell>
          <cell r="I170" t="str">
            <v>Jennifer Rivera</v>
          </cell>
          <cell r="J170" t="str">
            <v/>
          </cell>
          <cell r="K170">
            <v>38532</v>
          </cell>
          <cell r="L170" t="str">
            <v/>
          </cell>
          <cell r="M170" t="str">
            <v>2021</v>
          </cell>
          <cell r="N170" t="str">
            <v>New</v>
          </cell>
          <cell r="O170">
            <v>39005</v>
          </cell>
          <cell r="P170">
            <v>39078</v>
          </cell>
          <cell r="Q170" t="str">
            <v>YES</v>
          </cell>
          <cell r="R170">
            <v>2018</v>
          </cell>
          <cell r="S170">
            <v>2018</v>
          </cell>
          <cell r="T170" t="str">
            <v>Yes</v>
          </cell>
          <cell r="U170" t="str">
            <v>Yes</v>
          </cell>
          <cell r="V170" t="str">
            <v>Yes</v>
          </cell>
          <cell r="W170" t="str">
            <v/>
          </cell>
        </row>
        <row r="171">
          <cell r="B171">
            <v>61290</v>
          </cell>
          <cell r="C171">
            <v>82</v>
          </cell>
          <cell r="D171" t="str">
            <v>NEF 2004</v>
          </cell>
          <cell r="E171" t="str">
            <v>St. Leo Residence for Veterans</v>
          </cell>
          <cell r="F171" t="str">
            <v>St. Leo Residence Limited Partnership</v>
          </cell>
          <cell r="G171" t="str">
            <v>Catholic Charities Housing Development Corporation</v>
          </cell>
          <cell r="H171" t="str">
            <v>Erica Arellano</v>
          </cell>
          <cell r="I171" t="str">
            <v>Jennifer Rivera</v>
          </cell>
          <cell r="J171" t="str">
            <v/>
          </cell>
          <cell r="K171">
            <v>38532</v>
          </cell>
          <cell r="L171" t="str">
            <v/>
          </cell>
          <cell r="M171" t="str">
            <v>2021</v>
          </cell>
          <cell r="N171" t="str">
            <v>New</v>
          </cell>
          <cell r="O171">
            <v>39005</v>
          </cell>
          <cell r="P171">
            <v>39078</v>
          </cell>
          <cell r="Q171" t="str">
            <v>YES</v>
          </cell>
          <cell r="R171">
            <v>2018</v>
          </cell>
          <cell r="S171">
            <v>2018</v>
          </cell>
          <cell r="T171" t="str">
            <v>Yes</v>
          </cell>
          <cell r="U171" t="str">
            <v>Yes</v>
          </cell>
          <cell r="V171" t="str">
            <v>Yes</v>
          </cell>
          <cell r="W171" t="str">
            <v/>
          </cell>
        </row>
        <row r="172">
          <cell r="B172">
            <v>61295</v>
          </cell>
          <cell r="C172">
            <v>100</v>
          </cell>
          <cell r="D172" t="str">
            <v>NEF 2004</v>
          </cell>
          <cell r="E172" t="str">
            <v>Jubilee Homes V</v>
          </cell>
          <cell r="F172" t="str">
            <v>Youngstown Jubilee Homes V L.P.</v>
          </cell>
          <cell r="G172" t="str">
            <v>Community Housing Options Involving Coop Efforts (CHOICE)</v>
          </cell>
          <cell r="H172" t="str">
            <v>Judy Jackson</v>
          </cell>
          <cell r="I172" t="str">
            <v>Tracey Ferrara</v>
          </cell>
          <cell r="J172" t="str">
            <v>Kimball E Rubin &amp; Associates Ltd</v>
          </cell>
          <cell r="K172">
            <v>38324</v>
          </cell>
          <cell r="L172">
            <v>43830</v>
          </cell>
          <cell r="M172" t="str">
            <v>2019</v>
          </cell>
          <cell r="N172" t="str">
            <v>New</v>
          </cell>
          <cell r="O172" t="str">
            <v/>
          </cell>
          <cell r="P172">
            <v>38622</v>
          </cell>
          <cell r="Q172" t="str">
            <v>YES</v>
          </cell>
          <cell r="R172">
            <v>2018</v>
          </cell>
          <cell r="S172">
            <v>2018</v>
          </cell>
          <cell r="T172" t="str">
            <v>Yes</v>
          </cell>
          <cell r="U172" t="str">
            <v>No</v>
          </cell>
          <cell r="V172" t="str">
            <v>Yes</v>
          </cell>
          <cell r="W172" t="str">
            <v/>
          </cell>
        </row>
        <row r="173">
          <cell r="B173">
            <v>61296</v>
          </cell>
          <cell r="C173">
            <v>24</v>
          </cell>
          <cell r="D173" t="str">
            <v>Fifth Third 2003</v>
          </cell>
          <cell r="E173" t="str">
            <v>Glenbrooke III</v>
          </cell>
          <cell r="F173" t="str">
            <v xml:space="preserve">Glenville Homes III L.P. </v>
          </cell>
          <cell r="G173" t="str">
            <v>Famicos Foundation</v>
          </cell>
          <cell r="H173" t="str">
            <v>Judy Jackson</v>
          </cell>
          <cell r="I173" t="str">
            <v>Tracey Ferrara</v>
          </cell>
          <cell r="J173" t="str">
            <v>Kopit &amp; Associates, LLC</v>
          </cell>
          <cell r="K173">
            <v>38707</v>
          </cell>
          <cell r="L173">
            <v>44196</v>
          </cell>
          <cell r="M173" t="str">
            <v>2020</v>
          </cell>
          <cell r="N173" t="str">
            <v>New</v>
          </cell>
          <cell r="O173">
            <v>39052</v>
          </cell>
          <cell r="P173">
            <v>39078</v>
          </cell>
          <cell r="Q173" t="str">
            <v>NO</v>
          </cell>
          <cell r="R173" t="str">
            <v/>
          </cell>
          <cell r="S173"/>
          <cell r="T173" t="str">
            <v>No</v>
          </cell>
          <cell r="U173" t="str">
            <v>No</v>
          </cell>
          <cell r="V173" t="str">
            <v>No</v>
          </cell>
          <cell r="W173" t="str">
            <v/>
          </cell>
        </row>
        <row r="174">
          <cell r="B174">
            <v>61296</v>
          </cell>
          <cell r="C174">
            <v>76</v>
          </cell>
          <cell r="D174" t="str">
            <v>NEF 2005</v>
          </cell>
          <cell r="E174" t="str">
            <v>Glenbrooke III</v>
          </cell>
          <cell r="F174" t="str">
            <v xml:space="preserve">Glenville Homes III L.P. </v>
          </cell>
          <cell r="G174" t="str">
            <v>Famicos Foundation</v>
          </cell>
          <cell r="H174" t="str">
            <v>Judy Jackson</v>
          </cell>
          <cell r="I174" t="str">
            <v>Tracey Ferrara</v>
          </cell>
          <cell r="J174" t="str">
            <v>Kopit &amp; Associates, LLC</v>
          </cell>
          <cell r="K174">
            <v>38707</v>
          </cell>
          <cell r="L174">
            <v>44196</v>
          </cell>
          <cell r="M174" t="str">
            <v>2020</v>
          </cell>
          <cell r="N174" t="str">
            <v>New</v>
          </cell>
          <cell r="O174">
            <v>39052</v>
          </cell>
          <cell r="P174">
            <v>39078</v>
          </cell>
          <cell r="Q174" t="str">
            <v>NO</v>
          </cell>
          <cell r="R174" t="str">
            <v/>
          </cell>
          <cell r="S174"/>
          <cell r="T174" t="str">
            <v>No</v>
          </cell>
          <cell r="U174" t="str">
            <v>No</v>
          </cell>
          <cell r="V174" t="str">
            <v>No</v>
          </cell>
          <cell r="W174" t="str">
            <v/>
          </cell>
        </row>
        <row r="175">
          <cell r="B175">
            <v>61311</v>
          </cell>
          <cell r="C175">
            <v>100</v>
          </cell>
          <cell r="D175" t="str">
            <v>NYEF 2001</v>
          </cell>
          <cell r="E175" t="str">
            <v>Gateway NEP</v>
          </cell>
          <cell r="F175" t="str">
            <v>Gateway Properties L.P.</v>
          </cell>
          <cell r="G175" t="str">
            <v>Gateway Properties, LLC</v>
          </cell>
          <cell r="H175" t="str">
            <v>Anna Ortiz</v>
          </cell>
          <cell r="I175" t="str">
            <v>Tania Garrido</v>
          </cell>
          <cell r="J175" t="str">
            <v>MBAF CPA's LLC</v>
          </cell>
          <cell r="K175">
            <v>37707</v>
          </cell>
          <cell r="L175" t="str">
            <v/>
          </cell>
          <cell r="M175" t="str">
            <v>2018</v>
          </cell>
          <cell r="N175" t="str">
            <v>Gut Rehab</v>
          </cell>
          <cell r="O175" t="str">
            <v/>
          </cell>
          <cell r="P175">
            <v>37460</v>
          </cell>
          <cell r="Q175" t="str">
            <v>MAKE ELECTION DECISION BASED ON CURRENT DEPRECIATION USEFUL LIFE *</v>
          </cell>
          <cell r="R175" t="str">
            <v/>
          </cell>
          <cell r="S175"/>
          <cell r="T175" t="str">
            <v>No</v>
          </cell>
          <cell r="U175" t="str">
            <v>No</v>
          </cell>
          <cell r="V175" t="str">
            <v>No</v>
          </cell>
          <cell r="W175" t="str">
            <v/>
          </cell>
        </row>
        <row r="176">
          <cell r="B176">
            <v>61319</v>
          </cell>
          <cell r="C176">
            <v>100</v>
          </cell>
          <cell r="D176" t="str">
            <v>NEF 2003</v>
          </cell>
          <cell r="E176" t="str">
            <v>Carter Woods Apartments</v>
          </cell>
          <cell r="F176" t="str">
            <v>Nine Mile Road LLC</v>
          </cell>
          <cell r="G176" t="str">
            <v>Better Housing Coalition (BHC)</v>
          </cell>
          <cell r="H176" t="str">
            <v>Nicole Bush</v>
          </cell>
          <cell r="I176" t="str">
            <v>Tracey Ferrara</v>
          </cell>
          <cell r="J176" t="str">
            <v>BDO USA LLP (Richmond, VA)</v>
          </cell>
          <cell r="K176">
            <v>37984</v>
          </cell>
          <cell r="L176">
            <v>43830</v>
          </cell>
          <cell r="M176" t="str">
            <v>2019</v>
          </cell>
          <cell r="N176" t="str">
            <v>New</v>
          </cell>
          <cell r="O176" t="str">
            <v/>
          </cell>
          <cell r="P176">
            <v>38336</v>
          </cell>
          <cell r="Q176" t="str">
            <v>NO</v>
          </cell>
          <cell r="R176" t="str">
            <v/>
          </cell>
          <cell r="S176"/>
          <cell r="T176" t="str">
            <v>No</v>
          </cell>
          <cell r="U176" t="str">
            <v>No</v>
          </cell>
          <cell r="V176" t="str">
            <v>No</v>
          </cell>
          <cell r="W176" t="str">
            <v/>
          </cell>
        </row>
        <row r="177">
          <cell r="B177">
            <v>61323</v>
          </cell>
          <cell r="C177">
            <v>100</v>
          </cell>
          <cell r="D177" t="str">
            <v>NEF 2003</v>
          </cell>
          <cell r="E177" t="str">
            <v>Harding Village</v>
          </cell>
          <cell r="F177" t="str">
            <v xml:space="preserve">Harding Village LTD. </v>
          </cell>
          <cell r="G177" t="str">
            <v>Carrfour Supportive Housing, Inc.</v>
          </cell>
          <cell r="H177" t="str">
            <v>Judy Jackson</v>
          </cell>
          <cell r="I177" t="str">
            <v>Tracey Ferrara</v>
          </cell>
          <cell r="J177" t="str">
            <v>Novogradac &amp; Company LLP (Alpharetta, GA)</v>
          </cell>
          <cell r="K177">
            <v>38168</v>
          </cell>
          <cell r="L177" t="str">
            <v/>
          </cell>
          <cell r="M177" t="str">
            <v>2021</v>
          </cell>
          <cell r="N177" t="str">
            <v>Moderate Rehab</v>
          </cell>
          <cell r="O177">
            <v>38472</v>
          </cell>
          <cell r="P177">
            <v>39080</v>
          </cell>
          <cell r="Q177" t="str">
            <v>YES</v>
          </cell>
          <cell r="R177">
            <v>2018</v>
          </cell>
          <cell r="S177">
            <v>2018</v>
          </cell>
          <cell r="T177" t="str">
            <v>Yes</v>
          </cell>
          <cell r="U177" t="str">
            <v>Yes</v>
          </cell>
          <cell r="V177" t="str">
            <v>Yes</v>
          </cell>
          <cell r="W177" t="str">
            <v/>
          </cell>
        </row>
        <row r="178">
          <cell r="B178">
            <v>61326</v>
          </cell>
          <cell r="C178">
            <v>100</v>
          </cell>
          <cell r="D178" t="str">
            <v>NEF 2003</v>
          </cell>
          <cell r="E178" t="str">
            <v>Georgias Place</v>
          </cell>
          <cell r="F178" t="str">
            <v>Georgias Place, L.P.</v>
          </cell>
          <cell r="G178" t="str">
            <v>Community Counseling &amp; Mediation</v>
          </cell>
          <cell r="H178" t="str">
            <v>Lisa Taylor</v>
          </cell>
          <cell r="I178" t="str">
            <v>Tracey Ferrara</v>
          </cell>
          <cell r="J178" t="str">
            <v>Geltrude &amp; Company CPA</v>
          </cell>
          <cell r="K178">
            <v>38167</v>
          </cell>
          <cell r="L178" t="str">
            <v/>
          </cell>
          <cell r="M178" t="str">
            <v>2020</v>
          </cell>
          <cell r="N178" t="str">
            <v>New</v>
          </cell>
          <cell r="O178">
            <v>38748</v>
          </cell>
          <cell r="P178">
            <v>38778</v>
          </cell>
          <cell r="Q178" t="str">
            <v>YES</v>
          </cell>
          <cell r="R178">
            <v>2018</v>
          </cell>
          <cell r="S178">
            <v>2018</v>
          </cell>
          <cell r="T178" t="str">
            <v>Yes</v>
          </cell>
          <cell r="U178" t="str">
            <v>Yes</v>
          </cell>
          <cell r="V178" t="str">
            <v>Yes</v>
          </cell>
          <cell r="W178" t="str">
            <v/>
          </cell>
        </row>
        <row r="179">
          <cell r="B179">
            <v>61327</v>
          </cell>
          <cell r="C179">
            <v>100</v>
          </cell>
          <cell r="D179" t="str">
            <v>NEF 2004</v>
          </cell>
          <cell r="E179" t="str">
            <v>Bangor Waterworks</v>
          </cell>
          <cell r="F179" t="str">
            <v>Waterworks Development, LP</v>
          </cell>
          <cell r="G179" t="str">
            <v>Shaw House, Inc.</v>
          </cell>
          <cell r="H179" t="str">
            <v>Jessica Polak</v>
          </cell>
          <cell r="I179" t="str">
            <v>Tracey Ferrara</v>
          </cell>
          <cell r="J179" t="str">
            <v>Otis Atwell CPA</v>
          </cell>
          <cell r="K179">
            <v>38657</v>
          </cell>
          <cell r="L179" t="str">
            <v/>
          </cell>
          <cell r="M179" t="str">
            <v>2021</v>
          </cell>
          <cell r="N179" t="str">
            <v>Substantial Rehab</v>
          </cell>
          <cell r="O179">
            <v>39113</v>
          </cell>
          <cell r="P179">
            <v>39163</v>
          </cell>
          <cell r="Q179" t="str">
            <v>NO</v>
          </cell>
          <cell r="R179" t="str">
            <v/>
          </cell>
          <cell r="S179"/>
          <cell r="T179" t="str">
            <v>No</v>
          </cell>
          <cell r="U179" t="str">
            <v>No</v>
          </cell>
          <cell r="V179" t="str">
            <v>No</v>
          </cell>
          <cell r="W179" t="str">
            <v/>
          </cell>
        </row>
        <row r="180">
          <cell r="B180">
            <v>61331</v>
          </cell>
          <cell r="C180">
            <v>100</v>
          </cell>
          <cell r="D180" t="str">
            <v>Nationwide Fund</v>
          </cell>
          <cell r="E180" t="str">
            <v>Villa Madera</v>
          </cell>
          <cell r="F180" t="str">
            <v>Mercy Housing California XVI, a California Limited Partnership</v>
          </cell>
          <cell r="G180" t="str">
            <v>Mercy Housing, Inc.</v>
          </cell>
          <cell r="H180" t="str">
            <v>Malcolm Wells</v>
          </cell>
          <cell r="I180" t="str">
            <v>Laura Pishion</v>
          </cell>
          <cell r="J180" t="str">
            <v>CohnReznick (Charlotte)</v>
          </cell>
          <cell r="K180">
            <v>37971</v>
          </cell>
          <cell r="L180">
            <v>43921</v>
          </cell>
          <cell r="M180" t="str">
            <v>2019</v>
          </cell>
          <cell r="N180" t="str">
            <v>New</v>
          </cell>
          <cell r="O180" t="str">
            <v/>
          </cell>
          <cell r="P180">
            <v>38352</v>
          </cell>
          <cell r="Q180" t="str">
            <v>YES</v>
          </cell>
          <cell r="R180">
            <v>2018</v>
          </cell>
          <cell r="S180">
            <v>2018</v>
          </cell>
          <cell r="T180" t="str">
            <v>Yes</v>
          </cell>
          <cell r="U180" t="str">
            <v>Yes</v>
          </cell>
          <cell r="V180" t="str">
            <v>Yes</v>
          </cell>
          <cell r="W180" t="str">
            <v/>
          </cell>
        </row>
        <row r="181">
          <cell r="B181">
            <v>61357</v>
          </cell>
          <cell r="C181">
            <v>100</v>
          </cell>
          <cell r="D181" t="str">
            <v>NEF 2002</v>
          </cell>
          <cell r="E181" t="str">
            <v>Savannah Place</v>
          </cell>
          <cell r="F181" t="str">
            <v>Savannah Place Apartments LLC</v>
          </cell>
          <cell r="G181" t="str">
            <v>Fred G. Mills</v>
          </cell>
          <cell r="H181" t="str">
            <v>Nicole Bush</v>
          </cell>
          <cell r="I181" t="str">
            <v>Tracey Ferrara</v>
          </cell>
          <cell r="J181" t="str">
            <v>Bernard Robinson &amp; Company, LLP</v>
          </cell>
          <cell r="K181">
            <v>37802</v>
          </cell>
          <cell r="L181">
            <v>43646</v>
          </cell>
          <cell r="M181" t="str">
            <v>2016</v>
          </cell>
          <cell r="N181" t="str">
            <v>New</v>
          </cell>
          <cell r="O181" t="str">
            <v/>
          </cell>
          <cell r="P181">
            <v>36871</v>
          </cell>
          <cell r="Q181" t="str">
            <v>MAKE ELECTION DECISION BASED ON CURRENT DEPRECIATION USEFUL LIFE *</v>
          </cell>
          <cell r="R181" t="str">
            <v/>
          </cell>
          <cell r="S181"/>
          <cell r="T181" t="str">
            <v>No</v>
          </cell>
          <cell r="U181" t="str">
            <v>No</v>
          </cell>
          <cell r="V181" t="str">
            <v>N/A</v>
          </cell>
          <cell r="W181" t="str">
            <v/>
          </cell>
        </row>
        <row r="182">
          <cell r="B182">
            <v>61362</v>
          </cell>
          <cell r="C182">
            <v>100</v>
          </cell>
          <cell r="D182" t="str">
            <v>NEF 2002</v>
          </cell>
          <cell r="E182" t="str">
            <v>Westwood Park (NC)</v>
          </cell>
          <cell r="F182" t="str">
            <v>West Cary Apartments, LLC</v>
          </cell>
          <cell r="G182" t="str">
            <v>Jenkins Properties, LP</v>
          </cell>
          <cell r="H182" t="str">
            <v>Nicole Bush</v>
          </cell>
          <cell r="I182" t="str">
            <v>Tracey Ferrara</v>
          </cell>
          <cell r="J182" t="str">
            <v>Tidwell Group (Atlanta)</v>
          </cell>
          <cell r="K182">
            <v>37802</v>
          </cell>
          <cell r="L182">
            <v>44004</v>
          </cell>
          <cell r="M182" t="str">
            <v>2013</v>
          </cell>
          <cell r="N182" t="str">
            <v>New</v>
          </cell>
          <cell r="O182" t="str">
            <v/>
          </cell>
          <cell r="P182">
            <v>36287</v>
          </cell>
          <cell r="Q182" t="str">
            <v>MAKE ELECTION DECISION BASED ON CURRENT DEPRECIATION USEFUL LIFE *</v>
          </cell>
          <cell r="R182" t="str">
            <v/>
          </cell>
          <cell r="S182"/>
          <cell r="T182" t="str">
            <v>No</v>
          </cell>
          <cell r="U182" t="str">
            <v>No</v>
          </cell>
          <cell r="V182" t="str">
            <v>No</v>
          </cell>
          <cell r="W182" t="str">
            <v/>
          </cell>
        </row>
        <row r="183">
          <cell r="B183">
            <v>61384</v>
          </cell>
          <cell r="C183">
            <v>100</v>
          </cell>
          <cell r="D183" t="str">
            <v>NEF 2004</v>
          </cell>
          <cell r="E183" t="str">
            <v>Courtes de Emerald</v>
          </cell>
          <cell r="F183" t="str">
            <v>Courtes de Emerald, L.P.</v>
          </cell>
          <cell r="G183" t="str">
            <v>PHASE Inc.</v>
          </cell>
          <cell r="H183" t="str">
            <v>Nicole Bush</v>
          </cell>
          <cell r="I183" t="str">
            <v>Tracey Ferrara</v>
          </cell>
          <cell r="J183" t="str">
            <v>Cone &amp; Smith, P.C.</v>
          </cell>
          <cell r="K183">
            <v>38481</v>
          </cell>
          <cell r="L183" t="str">
            <v/>
          </cell>
          <cell r="M183" t="str">
            <v>2020</v>
          </cell>
          <cell r="N183" t="str">
            <v>New</v>
          </cell>
          <cell r="O183">
            <v>38722</v>
          </cell>
          <cell r="P183">
            <v>38701</v>
          </cell>
          <cell r="Q183" t="str">
            <v>NO</v>
          </cell>
          <cell r="R183" t="str">
            <v/>
          </cell>
          <cell r="S183"/>
          <cell r="T183" t="str">
            <v>No</v>
          </cell>
          <cell r="U183" t="str">
            <v>No</v>
          </cell>
          <cell r="V183" t="str">
            <v>No</v>
          </cell>
          <cell r="W183" t="str">
            <v/>
          </cell>
        </row>
        <row r="184">
          <cell r="B184">
            <v>61387</v>
          </cell>
          <cell r="C184">
            <v>100</v>
          </cell>
          <cell r="D184" t="str">
            <v>NEF 2003</v>
          </cell>
          <cell r="E184" t="str">
            <v>Gray Street Apartments, Phase I</v>
          </cell>
          <cell r="F184" t="str">
            <v>Gray Street Affordable Housing Limited Dividend Housing Association Limited Partnership</v>
          </cell>
          <cell r="G184" t="str">
            <v>Nova Development Group of Detroit, L.L.C.</v>
          </cell>
          <cell r="H184" t="str">
            <v>Sandy Baker</v>
          </cell>
          <cell r="I184" t="str">
            <v>Jennifer Rivera</v>
          </cell>
          <cell r="J184" t="str">
            <v>Gordon Advisors, P.C.</v>
          </cell>
          <cell r="K184">
            <v>38349</v>
          </cell>
          <cell r="L184">
            <v>43830</v>
          </cell>
          <cell r="M184" t="str">
            <v>2019</v>
          </cell>
          <cell r="N184" t="str">
            <v>New</v>
          </cell>
          <cell r="O184">
            <v>38657</v>
          </cell>
          <cell r="P184">
            <v>38626</v>
          </cell>
          <cell r="Q184" t="str">
            <v>NO</v>
          </cell>
          <cell r="R184" t="str">
            <v/>
          </cell>
          <cell r="S184"/>
          <cell r="T184" t="str">
            <v>No</v>
          </cell>
          <cell r="U184" t="str">
            <v>No</v>
          </cell>
          <cell r="V184" t="str">
            <v>No</v>
          </cell>
          <cell r="W184" t="str">
            <v/>
          </cell>
        </row>
        <row r="185">
          <cell r="B185">
            <v>61400</v>
          </cell>
          <cell r="C185">
            <v>100</v>
          </cell>
          <cell r="D185" t="str">
            <v>Nationwide Fund</v>
          </cell>
          <cell r="E185" t="str">
            <v>Scott Meadows</v>
          </cell>
          <cell r="F185" t="str">
            <v>Scott Meadows Senior Housing LP</v>
          </cell>
          <cell r="G185" t="str">
            <v>Marion Churches Senior Living Community Foundation</v>
          </cell>
          <cell r="H185" t="str">
            <v>Alyssa Brown</v>
          </cell>
          <cell r="I185" t="str">
            <v>Jennifer Rivera</v>
          </cell>
          <cell r="J185" t="str">
            <v>McGowen Hurst Clark &amp; Smith, P.C.</v>
          </cell>
          <cell r="K185">
            <v>37817</v>
          </cell>
          <cell r="L185">
            <v>43466</v>
          </cell>
          <cell r="M185" t="str">
            <v>2018</v>
          </cell>
          <cell r="N185" t="str">
            <v>New</v>
          </cell>
          <cell r="O185">
            <v>38078</v>
          </cell>
          <cell r="P185">
            <v>38064</v>
          </cell>
          <cell r="Q185" t="str">
            <v>NEF DISPOSED INTEREST IN 2019</v>
          </cell>
          <cell r="R185" t="str">
            <v/>
          </cell>
          <cell r="S185"/>
          <cell r="T185" t="str">
            <v>No</v>
          </cell>
          <cell r="U185" t="str">
            <v>No</v>
          </cell>
          <cell r="V185" t="str">
            <v>N/A</v>
          </cell>
          <cell r="W185" t="str">
            <v/>
          </cell>
        </row>
        <row r="186">
          <cell r="B186">
            <v>61426</v>
          </cell>
          <cell r="C186">
            <v>100</v>
          </cell>
          <cell r="D186" t="str">
            <v>NEF 2004</v>
          </cell>
          <cell r="E186" t="str">
            <v>Forest Heights</v>
          </cell>
          <cell r="F186" t="str">
            <v>Forest Heights Properties, LP</v>
          </cell>
          <cell r="G186" t="str">
            <v>Milton Stewart Properties, LLC</v>
          </cell>
          <cell r="H186" t="str">
            <v>Nicole Bush</v>
          </cell>
          <cell r="I186" t="str">
            <v>Tracey Ferrara</v>
          </cell>
          <cell r="J186" t="str">
            <v>Dobbs &amp; Co</v>
          </cell>
          <cell r="K186">
            <v>38469</v>
          </cell>
          <cell r="L186" t="str">
            <v/>
          </cell>
          <cell r="M186" t="str">
            <v>2019</v>
          </cell>
          <cell r="N186" t="str">
            <v>Substantial Rehab</v>
          </cell>
          <cell r="O186">
            <v>38827</v>
          </cell>
          <cell r="P186">
            <v>38464</v>
          </cell>
          <cell r="Q186" t="str">
            <v>NO</v>
          </cell>
          <cell r="R186" t="str">
            <v/>
          </cell>
          <cell r="S186"/>
          <cell r="T186" t="str">
            <v>No</v>
          </cell>
          <cell r="U186" t="str">
            <v>No</v>
          </cell>
          <cell r="V186" t="str">
            <v>No</v>
          </cell>
          <cell r="W186" t="str">
            <v/>
          </cell>
        </row>
        <row r="187">
          <cell r="B187">
            <v>61447</v>
          </cell>
          <cell r="C187">
            <v>100</v>
          </cell>
          <cell r="D187" t="str">
            <v>NEF 2003</v>
          </cell>
          <cell r="E187" t="str">
            <v>Prater dba Sierra Crest Senior Apartments</v>
          </cell>
          <cell r="F187" t="str">
            <v>Prater Partners, a Nevada Limited Partnership</v>
          </cell>
          <cell r="G187" t="str">
            <v>Community Services Agency Development Corporation (CSADC)</v>
          </cell>
          <cell r="H187" t="str">
            <v>Justin Sousley</v>
          </cell>
          <cell r="I187" t="str">
            <v>Laura Pishion</v>
          </cell>
          <cell r="J187" t="str">
            <v>Steele &amp; Associates, LLC</v>
          </cell>
          <cell r="K187">
            <v>37985</v>
          </cell>
          <cell r="L187">
            <v>43830</v>
          </cell>
          <cell r="M187" t="str">
            <v>2019</v>
          </cell>
          <cell r="N187" t="str">
            <v>New</v>
          </cell>
          <cell r="O187" t="str">
            <v/>
          </cell>
          <cell r="P187">
            <v>38429</v>
          </cell>
          <cell r="Q187" t="str">
            <v>NO</v>
          </cell>
          <cell r="R187" t="str">
            <v/>
          </cell>
          <cell r="S187"/>
          <cell r="T187" t="str">
            <v>No</v>
          </cell>
          <cell r="U187" t="str">
            <v>No</v>
          </cell>
          <cell r="V187" t="str">
            <v>No</v>
          </cell>
          <cell r="W187" t="str">
            <v/>
          </cell>
        </row>
        <row r="188">
          <cell r="B188">
            <v>61474</v>
          </cell>
          <cell r="C188">
            <v>100</v>
          </cell>
          <cell r="D188" t="str">
            <v>NEF 2003</v>
          </cell>
          <cell r="E188" t="str">
            <v>River Valley Village</v>
          </cell>
          <cell r="F188" t="str">
            <v>River Valley Village Associates, L.P.</v>
          </cell>
          <cell r="G188" t="str">
            <v xml:space="preserve">The Caleb Foundation, Inc. </v>
          </cell>
          <cell r="H188" t="str">
            <v>Jessica Polak</v>
          </cell>
          <cell r="I188" t="str">
            <v>Tracey Ferrara</v>
          </cell>
          <cell r="J188" t="str">
            <v>Otis Atwell CPA</v>
          </cell>
          <cell r="K188">
            <v>37970</v>
          </cell>
          <cell r="L188">
            <v>44165</v>
          </cell>
          <cell r="M188" t="str">
            <v>2018</v>
          </cell>
          <cell r="N188" t="str">
            <v>Moderate Rehab</v>
          </cell>
          <cell r="O188" t="str">
            <v/>
          </cell>
          <cell r="P188">
            <v>38078</v>
          </cell>
          <cell r="Q188" t="str">
            <v>MAKE ELECTION DECISION BASED ON CURRENT DEPRECIATION USEFUL LIFE *</v>
          </cell>
          <cell r="R188" t="str">
            <v/>
          </cell>
          <cell r="S188">
            <v>2018</v>
          </cell>
          <cell r="T188" t="str">
            <v>Yes</v>
          </cell>
          <cell r="U188" t="str">
            <v>Yes</v>
          </cell>
          <cell r="V188" t="str">
            <v>Yes</v>
          </cell>
          <cell r="W188" t="str">
            <v/>
          </cell>
        </row>
        <row r="189">
          <cell r="B189">
            <v>61480</v>
          </cell>
          <cell r="C189">
            <v>100</v>
          </cell>
          <cell r="D189" t="str">
            <v>NEF 2004</v>
          </cell>
          <cell r="E189" t="str">
            <v>Casa Familia (New Haven)</v>
          </cell>
          <cell r="F189" t="str">
            <v>Casa Familia I Limited Partnership</v>
          </cell>
          <cell r="G189" t="str">
            <v>Casa Otonal</v>
          </cell>
          <cell r="H189" t="str">
            <v>Jessica Polak</v>
          </cell>
          <cell r="I189" t="str">
            <v>Tracey Ferrara</v>
          </cell>
          <cell r="J189" t="str">
            <v>CohnReznick (Hartford)</v>
          </cell>
          <cell r="K189">
            <v>38350</v>
          </cell>
          <cell r="L189">
            <v>44196</v>
          </cell>
          <cell r="M189" t="str">
            <v>2020</v>
          </cell>
          <cell r="N189" t="str">
            <v>New</v>
          </cell>
          <cell r="O189">
            <v>38625</v>
          </cell>
          <cell r="P189">
            <v>38717</v>
          </cell>
          <cell r="Q189" t="str">
            <v>YES</v>
          </cell>
          <cell r="R189">
            <v>2018</v>
          </cell>
          <cell r="S189">
            <v>2018</v>
          </cell>
          <cell r="T189" t="str">
            <v>Yes</v>
          </cell>
          <cell r="U189" t="str">
            <v>Yes</v>
          </cell>
          <cell r="V189" t="str">
            <v>Yes</v>
          </cell>
          <cell r="W189" t="str">
            <v/>
          </cell>
        </row>
        <row r="190">
          <cell r="B190">
            <v>61485</v>
          </cell>
          <cell r="C190">
            <v>100</v>
          </cell>
          <cell r="D190" t="str">
            <v>NEF 2003</v>
          </cell>
          <cell r="E190" t="str">
            <v>Mishawum aka Zelma Lacey</v>
          </cell>
          <cell r="F190" t="str">
            <v>Mishawum Assisted Living Associates LLC</v>
          </cell>
          <cell r="G190" t="str">
            <v>Edward A. Fish Associates, LLC</v>
          </cell>
          <cell r="H190" t="str">
            <v>Nicole Bush</v>
          </cell>
          <cell r="I190" t="str">
            <v>Tracey Ferrara</v>
          </cell>
          <cell r="J190" t="str">
            <v>RSM (Boston)</v>
          </cell>
          <cell r="K190">
            <v>38028</v>
          </cell>
          <cell r="L190">
            <v>43830</v>
          </cell>
          <cell r="M190" t="str">
            <v>2019</v>
          </cell>
          <cell r="N190" t="str">
            <v>New</v>
          </cell>
          <cell r="O190" t="str">
            <v/>
          </cell>
          <cell r="P190">
            <v>38254</v>
          </cell>
          <cell r="Q190" t="str">
            <v>YES</v>
          </cell>
          <cell r="R190">
            <v>2018</v>
          </cell>
          <cell r="S190">
            <v>2018</v>
          </cell>
          <cell r="T190" t="str">
            <v>Yes</v>
          </cell>
          <cell r="U190" t="str">
            <v>Yes</v>
          </cell>
          <cell r="V190" t="str">
            <v>Yes</v>
          </cell>
          <cell r="W190" t="str">
            <v/>
          </cell>
        </row>
        <row r="191">
          <cell r="B191">
            <v>61486</v>
          </cell>
          <cell r="C191">
            <v>100</v>
          </cell>
          <cell r="D191" t="str">
            <v>CEF 2003</v>
          </cell>
          <cell r="E191" t="str">
            <v>Jasmine Square Apartments</v>
          </cell>
          <cell r="F191" t="str">
            <v>Church &amp; Monterey Road Associates, a California Limited Partnership</v>
          </cell>
          <cell r="G191" t="str">
            <v>Eden Housing, Inc.</v>
          </cell>
          <cell r="H191" t="str">
            <v>Malcolm Wells</v>
          </cell>
          <cell r="I191" t="str">
            <v>Laura Pishion</v>
          </cell>
          <cell r="J191" t="str">
            <v>Lindquist, Von Husen &amp; Joyce, LLP</v>
          </cell>
          <cell r="K191">
            <v>37974</v>
          </cell>
          <cell r="L191">
            <v>43830</v>
          </cell>
          <cell r="M191" t="str">
            <v>2019</v>
          </cell>
          <cell r="N191" t="str">
            <v>New</v>
          </cell>
          <cell r="O191" t="str">
            <v/>
          </cell>
          <cell r="P191">
            <v>38524</v>
          </cell>
          <cell r="Q191" t="str">
            <v>YES</v>
          </cell>
          <cell r="R191">
            <v>2018</v>
          </cell>
          <cell r="S191">
            <v>2018</v>
          </cell>
          <cell r="T191" t="str">
            <v>Yes</v>
          </cell>
          <cell r="U191" t="str">
            <v>Yes</v>
          </cell>
          <cell r="V191" t="str">
            <v>Yes</v>
          </cell>
          <cell r="W191" t="str">
            <v/>
          </cell>
        </row>
        <row r="192">
          <cell r="B192">
            <v>61490</v>
          </cell>
          <cell r="C192">
            <v>100</v>
          </cell>
          <cell r="D192" t="str">
            <v>CEF 2003</v>
          </cell>
          <cell r="E192" t="str">
            <v>Curran House</v>
          </cell>
          <cell r="F192" t="str">
            <v>Curran House Limited Partnership, A California Limited Partnership</v>
          </cell>
          <cell r="G192" t="str">
            <v>Tenderloin Neighborhood Development Corporation</v>
          </cell>
          <cell r="H192" t="str">
            <v>Gail Monahan</v>
          </cell>
          <cell r="I192" t="str">
            <v>Laura Pishion</v>
          </cell>
          <cell r="J192" t="str">
            <v>Lindquist, Von Husen &amp; Joyce, LLP</v>
          </cell>
          <cell r="K192">
            <v>37978</v>
          </cell>
          <cell r="L192">
            <v>43890</v>
          </cell>
          <cell r="M192" t="str">
            <v>2019</v>
          </cell>
          <cell r="N192" t="str">
            <v>New</v>
          </cell>
          <cell r="O192">
            <v>38564</v>
          </cell>
          <cell r="P192">
            <v>38565</v>
          </cell>
          <cell r="Q192" t="str">
            <v>NO</v>
          </cell>
          <cell r="R192" t="str">
            <v/>
          </cell>
          <cell r="S192"/>
          <cell r="T192" t="str">
            <v>No</v>
          </cell>
          <cell r="U192" t="str">
            <v>No</v>
          </cell>
          <cell r="V192" t="str">
            <v>No</v>
          </cell>
          <cell r="W192" t="str">
            <v/>
          </cell>
        </row>
        <row r="193">
          <cell r="B193">
            <v>61491</v>
          </cell>
          <cell r="C193">
            <v>100</v>
          </cell>
          <cell r="D193" t="str">
            <v>NEF 2003</v>
          </cell>
          <cell r="E193" t="str">
            <v>Gateway Apartments (WI)</v>
          </cell>
          <cell r="F193" t="str">
            <v>New Covenant Gateway, LLC</v>
          </cell>
          <cell r="G193" t="str">
            <v>New Covenant Housing Corp.</v>
          </cell>
          <cell r="H193" t="str">
            <v>Erica Arellano</v>
          </cell>
          <cell r="I193" t="str">
            <v>Jennifer Rivera</v>
          </cell>
          <cell r="J193" t="str">
            <v/>
          </cell>
          <cell r="K193">
            <v>38049</v>
          </cell>
          <cell r="L193" t="str">
            <v/>
          </cell>
          <cell r="M193" t="str">
            <v>2019</v>
          </cell>
          <cell r="N193" t="str">
            <v>New</v>
          </cell>
          <cell r="O193" t="str">
            <v/>
          </cell>
          <cell r="P193">
            <v>38446</v>
          </cell>
          <cell r="Q193" t="str">
            <v>MAKE ELECTION DECISION BASED ON CURRENT DEPRECIATION USEFUL LIFE *</v>
          </cell>
          <cell r="R193" t="str">
            <v/>
          </cell>
          <cell r="S193"/>
          <cell r="T193" t="str">
            <v>No</v>
          </cell>
          <cell r="U193" t="str">
            <v/>
          </cell>
          <cell r="V193" t="str">
            <v/>
          </cell>
          <cell r="W193" t="str">
            <v/>
          </cell>
        </row>
        <row r="194">
          <cell r="B194">
            <v>61499</v>
          </cell>
          <cell r="C194">
            <v>100</v>
          </cell>
          <cell r="D194" t="str">
            <v>NEF 2003</v>
          </cell>
          <cell r="E194" t="str">
            <v>Visitation Place Apartments</v>
          </cell>
          <cell r="F194" t="str">
            <v>Visitation Place Limited Partnership</v>
          </cell>
          <cell r="G194" t="str">
            <v>Catholic Charities of St. Paul and Minneapolis</v>
          </cell>
          <cell r="H194" t="str">
            <v>Samuel Stephens</v>
          </cell>
          <cell r="I194" t="str">
            <v>Jennifer Rivera</v>
          </cell>
          <cell r="J194" t="str">
            <v>CliftonLarsonAllen (Minnesota)</v>
          </cell>
          <cell r="K194">
            <v>37977</v>
          </cell>
          <cell r="L194">
            <v>44196</v>
          </cell>
          <cell r="M194" t="str">
            <v>2018</v>
          </cell>
          <cell r="N194" t="str">
            <v>New</v>
          </cell>
          <cell r="O194">
            <v>38231</v>
          </cell>
          <cell r="P194">
            <v>38211</v>
          </cell>
          <cell r="Q194" t="str">
            <v>MAKE ELECTION DECISION BASED ON CURRENT DEPRECIATION USEFUL LIFE *</v>
          </cell>
          <cell r="R194" t="str">
            <v/>
          </cell>
          <cell r="S194"/>
          <cell r="T194" t="str">
            <v>No</v>
          </cell>
          <cell r="U194" t="str">
            <v>No</v>
          </cell>
          <cell r="V194" t="str">
            <v>No</v>
          </cell>
          <cell r="W194" t="str">
            <v/>
          </cell>
        </row>
        <row r="195">
          <cell r="B195">
            <v>61509</v>
          </cell>
          <cell r="C195">
            <v>100</v>
          </cell>
          <cell r="D195" t="str">
            <v>NEF 2003</v>
          </cell>
          <cell r="E195" t="str">
            <v>Leon H. Sullivan Townhomes, Phase I</v>
          </cell>
          <cell r="F195" t="str">
            <v>ICRC Housing Project No. 3 Limited Partnership</v>
          </cell>
          <cell r="G195" t="str">
            <v>Inner City Redevelopment Corporation, Inc.</v>
          </cell>
          <cell r="H195" t="str">
            <v>Erica Arellano</v>
          </cell>
          <cell r="I195" t="str">
            <v>Jennifer Rivera</v>
          </cell>
          <cell r="J195" t="str">
            <v>RitzHolman CPAs</v>
          </cell>
          <cell r="K195">
            <v>37972</v>
          </cell>
          <cell r="L195">
            <v>43830</v>
          </cell>
          <cell r="M195" t="str">
            <v>2019</v>
          </cell>
          <cell r="N195" t="str">
            <v>New</v>
          </cell>
          <cell r="O195">
            <v>38626</v>
          </cell>
          <cell r="P195">
            <v>38626</v>
          </cell>
          <cell r="Q195" t="str">
            <v>YES</v>
          </cell>
          <cell r="R195">
            <v>2018</v>
          </cell>
          <cell r="S195">
            <v>2018</v>
          </cell>
          <cell r="T195" t="str">
            <v>Yes</v>
          </cell>
          <cell r="U195" t="str">
            <v>Yes</v>
          </cell>
          <cell r="V195" t="str">
            <v>Yes</v>
          </cell>
          <cell r="W195" t="str">
            <v/>
          </cell>
        </row>
        <row r="196">
          <cell r="B196">
            <v>61517</v>
          </cell>
          <cell r="C196">
            <v>100</v>
          </cell>
          <cell r="D196" t="str">
            <v>NEF 2004</v>
          </cell>
          <cell r="E196" t="str">
            <v>Cecil Newman Plaza</v>
          </cell>
          <cell r="F196" t="str">
            <v>Cecil Newman Apartments Limited Partnership</v>
          </cell>
          <cell r="G196" t="str">
            <v>Legacy Management &amp; Development Corporation</v>
          </cell>
          <cell r="H196" t="str">
            <v>Samuel Stephens</v>
          </cell>
          <cell r="I196" t="str">
            <v>Jennifer Rivera</v>
          </cell>
          <cell r="J196" t="str">
            <v>Mahoney Ulbrich Christiansen Russ</v>
          </cell>
          <cell r="K196">
            <v>38443</v>
          </cell>
          <cell r="L196" t="str">
            <v/>
          </cell>
          <cell r="M196" t="str">
            <v>2020</v>
          </cell>
          <cell r="N196" t="str">
            <v>Substantial Rehab</v>
          </cell>
          <cell r="O196">
            <v>38777</v>
          </cell>
          <cell r="P196">
            <v>38790</v>
          </cell>
          <cell r="Q196" t="str">
            <v>YES</v>
          </cell>
          <cell r="R196">
            <v>2018</v>
          </cell>
          <cell r="S196">
            <v>2018</v>
          </cell>
          <cell r="T196" t="str">
            <v>Yes</v>
          </cell>
          <cell r="U196" t="str">
            <v>Yes</v>
          </cell>
          <cell r="V196" t="str">
            <v>Yes</v>
          </cell>
          <cell r="W196" t="str">
            <v/>
          </cell>
        </row>
        <row r="197">
          <cell r="B197">
            <v>61520</v>
          </cell>
          <cell r="C197">
            <v>100</v>
          </cell>
          <cell r="D197" t="str">
            <v>NEF 2003</v>
          </cell>
          <cell r="E197" t="str">
            <v>Pine Woods</v>
          </cell>
          <cell r="F197" t="str">
            <v>Pine Woods, LLC</v>
          </cell>
          <cell r="G197" t="str">
            <v>Construct, Inc.</v>
          </cell>
          <cell r="H197" t="str">
            <v>Kimberly Pereira</v>
          </cell>
          <cell r="I197" t="str">
            <v>Tracey Ferrara</v>
          </cell>
          <cell r="J197" t="str">
            <v>Adelson &amp; Company PC</v>
          </cell>
          <cell r="K197">
            <v>38321</v>
          </cell>
          <cell r="L197" t="str">
            <v/>
          </cell>
          <cell r="M197" t="str">
            <v>2020</v>
          </cell>
          <cell r="N197" t="str">
            <v>New</v>
          </cell>
          <cell r="O197" t="str">
            <v/>
          </cell>
          <cell r="P197">
            <v>38799</v>
          </cell>
          <cell r="Q197" t="str">
            <v>NO</v>
          </cell>
          <cell r="R197" t="str">
            <v/>
          </cell>
          <cell r="S197"/>
          <cell r="T197" t="str">
            <v>No</v>
          </cell>
          <cell r="U197" t="str">
            <v>No</v>
          </cell>
          <cell r="V197" t="str">
            <v>No</v>
          </cell>
          <cell r="W197" t="str">
            <v/>
          </cell>
        </row>
        <row r="198">
          <cell r="B198">
            <v>61527</v>
          </cell>
          <cell r="C198">
            <v>100</v>
          </cell>
          <cell r="D198" t="str">
            <v>NEF 2004</v>
          </cell>
          <cell r="E198" t="str">
            <v>Villages at Old Hickory</v>
          </cell>
          <cell r="F198" t="str">
            <v>The Villages at Old Hickory, LLC</v>
          </cell>
          <cell r="G198" t="str">
            <v>Tennessee Housing Development Corporation</v>
          </cell>
          <cell r="H198" t="str">
            <v>Erica Arellano</v>
          </cell>
          <cell r="I198" t="str">
            <v>Jennifer Rivera</v>
          </cell>
          <cell r="J198" t="str">
            <v>Smith Marion &amp; Co</v>
          </cell>
          <cell r="K198">
            <v>38322</v>
          </cell>
          <cell r="L198">
            <v>43830</v>
          </cell>
          <cell r="M198" t="str">
            <v>2019</v>
          </cell>
          <cell r="N198" t="str">
            <v>Moderate Rehab</v>
          </cell>
          <cell r="O198">
            <v>38657</v>
          </cell>
          <cell r="P198">
            <v>38695</v>
          </cell>
          <cell r="Q198" t="str">
            <v>NO</v>
          </cell>
          <cell r="R198" t="str">
            <v/>
          </cell>
          <cell r="S198"/>
          <cell r="T198" t="str">
            <v>No</v>
          </cell>
          <cell r="U198" t="str">
            <v>No</v>
          </cell>
          <cell r="V198" t="str">
            <v>No</v>
          </cell>
          <cell r="W198" t="str">
            <v/>
          </cell>
        </row>
        <row r="199">
          <cell r="B199">
            <v>61530</v>
          </cell>
          <cell r="C199">
            <v>100</v>
          </cell>
          <cell r="D199" t="str">
            <v>CEF 2004</v>
          </cell>
          <cell r="E199" t="str">
            <v>Saticoy Gardens</v>
          </cell>
          <cell r="F199" t="str">
            <v>14649 Saticoy Partners, L.P.</v>
          </cell>
          <cell r="G199" t="str">
            <v>Los Angeles Family Housing Corporation (LAHC)</v>
          </cell>
          <cell r="H199" t="str">
            <v>Gina Nelson</v>
          </cell>
          <cell r="I199" t="str">
            <v>Laura Pishion</v>
          </cell>
          <cell r="J199" t="str">
            <v/>
          </cell>
          <cell r="K199">
            <v>37974</v>
          </cell>
          <cell r="L199" t="str">
            <v/>
          </cell>
          <cell r="M199" t="str">
            <v>2020</v>
          </cell>
          <cell r="N199" t="str">
            <v>New</v>
          </cell>
          <cell r="O199" t="str">
            <v/>
          </cell>
          <cell r="P199">
            <v>38869</v>
          </cell>
          <cell r="Q199" t="str">
            <v>NO</v>
          </cell>
          <cell r="R199" t="str">
            <v/>
          </cell>
          <cell r="S199"/>
          <cell r="T199" t="str">
            <v>No</v>
          </cell>
          <cell r="U199" t="str">
            <v>No</v>
          </cell>
          <cell r="V199" t="str">
            <v>No</v>
          </cell>
          <cell r="W199" t="str">
            <v/>
          </cell>
        </row>
        <row r="200">
          <cell r="B200">
            <v>61531</v>
          </cell>
          <cell r="C200">
            <v>100</v>
          </cell>
          <cell r="D200" t="str">
            <v>CEF 2003</v>
          </cell>
          <cell r="E200" t="str">
            <v>Casa Colina Del Sol</v>
          </cell>
          <cell r="F200" t="str">
            <v>Casa Colina, L.P., a California Limited Partnership</v>
          </cell>
          <cell r="G200" t="str">
            <v>Housing Development Partners (CA)</v>
          </cell>
          <cell r="H200" t="str">
            <v>Gina Nelson</v>
          </cell>
          <cell r="I200" t="str">
            <v>Laura Pishion</v>
          </cell>
          <cell r="J200" t="str">
            <v>CohnReznick (Sacramento)</v>
          </cell>
          <cell r="K200">
            <v>38035</v>
          </cell>
          <cell r="L200">
            <v>43830</v>
          </cell>
          <cell r="M200" t="str">
            <v>2018</v>
          </cell>
          <cell r="N200" t="str">
            <v>Moderate Rehab</v>
          </cell>
          <cell r="O200" t="str">
            <v/>
          </cell>
          <cell r="P200">
            <v>38047</v>
          </cell>
          <cell r="Q200" t="str">
            <v>MAKE ELECTION DECISION BASED ON CURRENT DEPRECIATION USEFUL LIFE *</v>
          </cell>
          <cell r="R200" t="str">
            <v/>
          </cell>
          <cell r="S200">
            <v>2018</v>
          </cell>
          <cell r="T200" t="str">
            <v>Yes</v>
          </cell>
          <cell r="U200" t="str">
            <v>Yes</v>
          </cell>
          <cell r="V200" t="str">
            <v>N/A</v>
          </cell>
          <cell r="W200" t="str">
            <v/>
          </cell>
        </row>
        <row r="201">
          <cell r="B201">
            <v>61535</v>
          </cell>
          <cell r="C201">
            <v>100</v>
          </cell>
          <cell r="D201" t="str">
            <v>NEF 2003</v>
          </cell>
          <cell r="E201" t="str">
            <v>Mountain Senior Apartments</v>
          </cell>
          <cell r="F201" t="str">
            <v>Mountain Seniors, L.P.</v>
          </cell>
          <cell r="G201" t="str">
            <v>Whitewater Creek, Inc</v>
          </cell>
          <cell r="H201" t="str">
            <v>Justin Sousley</v>
          </cell>
          <cell r="I201" t="str">
            <v>Laura Pishion</v>
          </cell>
          <cell r="J201" t="str">
            <v/>
          </cell>
          <cell r="K201">
            <v>37966</v>
          </cell>
          <cell r="L201" t="str">
            <v/>
          </cell>
          <cell r="M201" t="str">
            <v>2018</v>
          </cell>
          <cell r="N201" t="str">
            <v>New</v>
          </cell>
          <cell r="O201" t="str">
            <v/>
          </cell>
          <cell r="P201">
            <v>38197</v>
          </cell>
          <cell r="Q201" t="str">
            <v>MAKE ELECTION DECISION BASED ON CURRENT DEPRECIATION USEFUL LIFE *</v>
          </cell>
          <cell r="R201" t="str">
            <v/>
          </cell>
          <cell r="S201"/>
          <cell r="T201" t="str">
            <v>No</v>
          </cell>
          <cell r="U201" t="str">
            <v>No</v>
          </cell>
          <cell r="V201" t="str">
            <v>No</v>
          </cell>
          <cell r="W201" t="str">
            <v/>
          </cell>
        </row>
        <row r="202">
          <cell r="B202">
            <v>61539</v>
          </cell>
          <cell r="C202">
            <v>100</v>
          </cell>
          <cell r="D202" t="str">
            <v>NEF 2003</v>
          </cell>
          <cell r="E202" t="str">
            <v>Pine Ridge Manor</v>
          </cell>
          <cell r="F202" t="str">
            <v>Pineridge Manor, LLC</v>
          </cell>
          <cell r="G202" t="str">
            <v>Atlantic Housing Development LLC (NC)</v>
          </cell>
          <cell r="H202" t="str">
            <v>Nicole Bush</v>
          </cell>
          <cell r="I202" t="str">
            <v>Tracey Ferrara</v>
          </cell>
          <cell r="J202" t="str">
            <v>Bernard Robinson &amp; Company, LLP</v>
          </cell>
          <cell r="K202">
            <v>38231</v>
          </cell>
          <cell r="L202" t="str">
            <v/>
          </cell>
          <cell r="M202" t="str">
            <v>2020</v>
          </cell>
          <cell r="N202" t="str">
            <v>New</v>
          </cell>
          <cell r="O202">
            <v>38504</v>
          </cell>
          <cell r="P202">
            <v>38635</v>
          </cell>
          <cell r="Q202" t="str">
            <v>NO</v>
          </cell>
          <cell r="R202" t="str">
            <v/>
          </cell>
          <cell r="S202"/>
          <cell r="T202" t="str">
            <v>No</v>
          </cell>
          <cell r="U202" t="str">
            <v>No</v>
          </cell>
          <cell r="V202" t="str">
            <v>No</v>
          </cell>
          <cell r="W202" t="str">
            <v/>
          </cell>
        </row>
        <row r="203">
          <cell r="B203">
            <v>61540</v>
          </cell>
          <cell r="C203">
            <v>100</v>
          </cell>
          <cell r="D203" t="str">
            <v>NEF 2004</v>
          </cell>
          <cell r="E203" t="str">
            <v>Praise Apartments</v>
          </cell>
          <cell r="F203" t="str">
            <v>Praise Apartments I Limited Partnership</v>
          </cell>
          <cell r="G203" t="str">
            <v>Lawndale Christian Development Corporation</v>
          </cell>
          <cell r="H203" t="str">
            <v>Eileen Kelly</v>
          </cell>
          <cell r="I203" t="str">
            <v>Jennifer Rivera</v>
          </cell>
          <cell r="J203" t="str">
            <v>Wieland &amp; Company, Inc.</v>
          </cell>
          <cell r="K203">
            <v>38546</v>
          </cell>
          <cell r="L203" t="str">
            <v/>
          </cell>
          <cell r="M203" t="str">
            <v>2021</v>
          </cell>
          <cell r="N203" t="str">
            <v>Substantial Rehab</v>
          </cell>
          <cell r="O203">
            <v>38944</v>
          </cell>
          <cell r="P203">
            <v>39133</v>
          </cell>
          <cell r="Q203" t="str">
            <v>NO</v>
          </cell>
          <cell r="R203" t="str">
            <v/>
          </cell>
          <cell r="S203"/>
          <cell r="T203" t="str">
            <v>No</v>
          </cell>
          <cell r="U203" t="str">
            <v>No</v>
          </cell>
          <cell r="V203" t="str">
            <v>No</v>
          </cell>
          <cell r="W203" t="str">
            <v/>
          </cell>
        </row>
        <row r="204">
          <cell r="B204">
            <v>61541</v>
          </cell>
          <cell r="C204">
            <v>100</v>
          </cell>
          <cell r="D204" t="str">
            <v>Fannie Mae Homeless Initiative</v>
          </cell>
          <cell r="E204" t="str">
            <v>Margot and Harold Schiff Residences</v>
          </cell>
          <cell r="F204" t="str">
            <v>Near North L.P.</v>
          </cell>
          <cell r="G204" t="str">
            <v>Mercy Housing, Inc.</v>
          </cell>
          <cell r="H204" t="str">
            <v>Eileen Kelly</v>
          </cell>
          <cell r="I204" t="str">
            <v>Jennifer Rivera</v>
          </cell>
          <cell r="J204" t="str">
            <v>CohnReznick (Charlotte)</v>
          </cell>
          <cell r="K204">
            <v>38656</v>
          </cell>
          <cell r="L204" t="str">
            <v/>
          </cell>
          <cell r="M204" t="str">
            <v>2021</v>
          </cell>
          <cell r="N204" t="str">
            <v>New</v>
          </cell>
          <cell r="O204">
            <v>39114</v>
          </cell>
          <cell r="P204">
            <v>39128</v>
          </cell>
          <cell r="Q204" t="str">
            <v>NO</v>
          </cell>
          <cell r="R204" t="str">
            <v/>
          </cell>
          <cell r="S204"/>
          <cell r="T204" t="str">
            <v>No</v>
          </cell>
          <cell r="U204" t="str">
            <v>No</v>
          </cell>
          <cell r="V204" t="str">
            <v>No</v>
          </cell>
          <cell r="W204" t="str">
            <v/>
          </cell>
        </row>
        <row r="205">
          <cell r="B205">
            <v>61544</v>
          </cell>
          <cell r="C205">
            <v>100</v>
          </cell>
          <cell r="D205" t="str">
            <v>NEF 2004</v>
          </cell>
          <cell r="E205" t="str">
            <v>Riverside Gateway (RI)</v>
          </cell>
          <cell r="F205" t="str">
            <v>Riverside Gateway, LP</v>
          </cell>
          <cell r="G205" t="str">
            <v>One Neighborhood Builders / OHC</v>
          </cell>
          <cell r="H205" t="str">
            <v>Kimberly Pereira</v>
          </cell>
          <cell r="I205" t="str">
            <v>Tracey Ferrara</v>
          </cell>
          <cell r="J205" t="str">
            <v>D'Ambra CPA</v>
          </cell>
          <cell r="K205">
            <v>38533</v>
          </cell>
          <cell r="L205" t="str">
            <v/>
          </cell>
          <cell r="M205" t="str">
            <v>2020</v>
          </cell>
          <cell r="N205" t="str">
            <v>New</v>
          </cell>
          <cell r="O205">
            <v>39052</v>
          </cell>
          <cell r="P205">
            <v>39051</v>
          </cell>
          <cell r="Q205" t="str">
            <v>YES</v>
          </cell>
          <cell r="R205">
            <v>2018</v>
          </cell>
          <cell r="S205">
            <v>2018</v>
          </cell>
          <cell r="T205" t="str">
            <v>Yes</v>
          </cell>
          <cell r="U205" t="str">
            <v>Yes</v>
          </cell>
          <cell r="V205" t="str">
            <v>Yes</v>
          </cell>
          <cell r="W205" t="str">
            <v/>
          </cell>
        </row>
        <row r="206">
          <cell r="B206">
            <v>61554</v>
          </cell>
          <cell r="C206">
            <v>100</v>
          </cell>
          <cell r="D206" t="str">
            <v>BOACHIF II</v>
          </cell>
          <cell r="E206" t="str">
            <v>Coyote Run II Apartments</v>
          </cell>
          <cell r="F206" t="str">
            <v>Hacienda Sunset Affordable Housing Associates, a California Limited Partnership</v>
          </cell>
          <cell r="G206" t="str">
            <v>Coachella Valley Housing Coalition</v>
          </cell>
          <cell r="H206" t="str">
            <v>Malcolm Wells</v>
          </cell>
          <cell r="I206" t="str">
            <v>Laura Pishion</v>
          </cell>
          <cell r="J206" t="str">
            <v>Thomas Tomaszewski, CPA - El Dorado Hills</v>
          </cell>
          <cell r="K206">
            <v>38324</v>
          </cell>
          <cell r="L206" t="str">
            <v/>
          </cell>
          <cell r="M206" t="str">
            <v>2020</v>
          </cell>
          <cell r="N206" t="str">
            <v>New</v>
          </cell>
          <cell r="O206">
            <v>38960</v>
          </cell>
          <cell r="P206">
            <v>38988</v>
          </cell>
          <cell r="Q206" t="str">
            <v>MAKE ELECTION DECISION BASED ON CURRENT DEPRECIATION USEFUL LIFE *</v>
          </cell>
          <cell r="R206" t="str">
            <v/>
          </cell>
          <cell r="S206">
            <v>2018</v>
          </cell>
          <cell r="T206" t="str">
            <v>Yes</v>
          </cell>
          <cell r="U206" t="str">
            <v>Yes</v>
          </cell>
          <cell r="V206" t="str">
            <v>Yes</v>
          </cell>
          <cell r="W206" t="str">
            <v/>
          </cell>
        </row>
        <row r="207">
          <cell r="B207">
            <v>61557</v>
          </cell>
          <cell r="C207">
            <v>100</v>
          </cell>
          <cell r="D207" t="str">
            <v>FNBC Leasing</v>
          </cell>
          <cell r="E207" t="str">
            <v>Creston Commons Phase II</v>
          </cell>
          <cell r="F207" t="str">
            <v>Creston Commons II LLC</v>
          </cell>
          <cell r="G207" t="str">
            <v>DHIC, Inc.</v>
          </cell>
          <cell r="H207" t="str">
            <v>Nicole Bush</v>
          </cell>
          <cell r="I207" t="str">
            <v>Tracey Ferrara</v>
          </cell>
          <cell r="J207" t="str">
            <v>Dauby O' Connor &amp; Zaleski LLC</v>
          </cell>
          <cell r="K207">
            <v>38639</v>
          </cell>
          <cell r="L207">
            <v>44196</v>
          </cell>
          <cell r="M207" t="str">
            <v>2020</v>
          </cell>
          <cell r="N207" t="str">
            <v>New</v>
          </cell>
          <cell r="O207">
            <v>38687</v>
          </cell>
          <cell r="P207">
            <v>38694</v>
          </cell>
          <cell r="Q207" t="str">
            <v>NO</v>
          </cell>
          <cell r="R207" t="str">
            <v/>
          </cell>
          <cell r="S207"/>
          <cell r="T207" t="str">
            <v>No</v>
          </cell>
          <cell r="U207" t="str">
            <v>No</v>
          </cell>
          <cell r="V207" t="str">
            <v>No</v>
          </cell>
          <cell r="W207" t="str">
            <v/>
          </cell>
        </row>
        <row r="208">
          <cell r="B208">
            <v>61567</v>
          </cell>
          <cell r="C208">
            <v>100</v>
          </cell>
          <cell r="D208" t="str">
            <v>BOACHIF II</v>
          </cell>
          <cell r="E208" t="str">
            <v>Lincoln Village</v>
          </cell>
          <cell r="F208" t="str">
            <v xml:space="preserve">Lincoln Village L.P.  </v>
          </cell>
          <cell r="G208" t="str">
            <v>Valley Affordable Housing Corporation (VAHC)</v>
          </cell>
          <cell r="H208" t="str">
            <v>Kimberly Pereira</v>
          </cell>
          <cell r="I208" t="str">
            <v>Tracey Ferrara</v>
          </cell>
          <cell r="J208" t="str">
            <v>Damiano, Burk &amp; Nuttall, P.C.</v>
          </cell>
          <cell r="K208">
            <v>38098</v>
          </cell>
          <cell r="L208" t="str">
            <v/>
          </cell>
          <cell r="M208" t="str">
            <v>2020</v>
          </cell>
          <cell r="N208" t="str">
            <v>Substantial Rehab</v>
          </cell>
          <cell r="O208">
            <v>38520</v>
          </cell>
          <cell r="P208">
            <v>39019</v>
          </cell>
          <cell r="Q208" t="str">
            <v>MAKE ELECTION DECISION BASED ON CURRENT DEPRECIATION USEFUL LIFE *</v>
          </cell>
          <cell r="R208" t="str">
            <v/>
          </cell>
          <cell r="S208">
            <v>2018</v>
          </cell>
          <cell r="T208" t="str">
            <v>Yes</v>
          </cell>
          <cell r="U208" t="str">
            <v>Yes</v>
          </cell>
          <cell r="V208" t="str">
            <v>Yes</v>
          </cell>
          <cell r="W208" t="str">
            <v/>
          </cell>
        </row>
        <row r="209">
          <cell r="B209">
            <v>61584</v>
          </cell>
          <cell r="C209">
            <v>100</v>
          </cell>
          <cell r="D209" t="str">
            <v>NEF 2003</v>
          </cell>
          <cell r="E209" t="str">
            <v>Sojourner Truth</v>
          </cell>
          <cell r="F209" t="str">
            <v>Sojourner Truth, Ltd.</v>
          </cell>
          <cell r="G209" t="str">
            <v>Southeast Alabama Self-Help Association</v>
          </cell>
          <cell r="H209" t="str">
            <v>Lisa Days</v>
          </cell>
          <cell r="I209" t="str">
            <v>Tracey Ferrara</v>
          </cell>
          <cell r="J209" t="str">
            <v>Eric Love, P.C.</v>
          </cell>
          <cell r="K209">
            <v>38343</v>
          </cell>
          <cell r="L209" t="str">
            <v/>
          </cell>
          <cell r="M209" t="str">
            <v>2020</v>
          </cell>
          <cell r="N209" t="str">
            <v>Moderate Rehab</v>
          </cell>
          <cell r="O209">
            <v>38671</v>
          </cell>
          <cell r="P209">
            <v>38716</v>
          </cell>
          <cell r="Q209" t="str">
            <v>NO</v>
          </cell>
          <cell r="R209" t="str">
            <v/>
          </cell>
          <cell r="S209"/>
          <cell r="T209" t="str">
            <v>No</v>
          </cell>
          <cell r="U209" t="str">
            <v>No</v>
          </cell>
          <cell r="V209" t="str">
            <v>No</v>
          </cell>
          <cell r="W209" t="str">
            <v/>
          </cell>
        </row>
        <row r="210">
          <cell r="B210">
            <v>61586</v>
          </cell>
          <cell r="C210">
            <v>100</v>
          </cell>
          <cell r="D210" t="str">
            <v>NEF 2003</v>
          </cell>
          <cell r="E210" t="str">
            <v>Joanns Place</v>
          </cell>
          <cell r="F210" t="str">
            <v>JoAnn Place, LLC</v>
          </cell>
          <cell r="G210" t="str">
            <v>Humanitas, Inc.</v>
          </cell>
          <cell r="H210" t="str">
            <v>Sandy Baker</v>
          </cell>
          <cell r="I210" t="str">
            <v>Jennifer Rivera</v>
          </cell>
          <cell r="J210" t="str">
            <v>Little &amp; Associates LLC</v>
          </cell>
          <cell r="K210">
            <v>38191</v>
          </cell>
          <cell r="L210">
            <v>44196</v>
          </cell>
          <cell r="M210" t="str">
            <v>2020</v>
          </cell>
          <cell r="N210" t="str">
            <v>New</v>
          </cell>
          <cell r="O210">
            <v>38534</v>
          </cell>
          <cell r="P210">
            <v>38717</v>
          </cell>
          <cell r="Q210" t="str">
            <v>YES</v>
          </cell>
          <cell r="R210">
            <v>2018</v>
          </cell>
          <cell r="S210">
            <v>2018</v>
          </cell>
          <cell r="T210" t="str">
            <v>Yes</v>
          </cell>
          <cell r="U210" t="str">
            <v>Yes</v>
          </cell>
          <cell r="V210" t="str">
            <v>Yes</v>
          </cell>
          <cell r="W210" t="str">
            <v/>
          </cell>
        </row>
        <row r="211">
          <cell r="B211">
            <v>61587</v>
          </cell>
          <cell r="C211">
            <v>100</v>
          </cell>
          <cell r="D211" t="str">
            <v>NEF 2003</v>
          </cell>
          <cell r="E211" t="str">
            <v>West Villa Apartments</v>
          </cell>
          <cell r="F211" t="str">
            <v>West Villa Limited Partnership</v>
          </cell>
          <cell r="G211" t="str">
            <v>William K. McConnell</v>
          </cell>
          <cell r="H211" t="str">
            <v>Sandy Baker</v>
          </cell>
          <cell r="I211" t="str">
            <v>Jennifer Rivera</v>
          </cell>
          <cell r="J211" t="str">
            <v>Little &amp; Associates LLC</v>
          </cell>
          <cell r="K211">
            <v>38083</v>
          </cell>
          <cell r="L211">
            <v>43830</v>
          </cell>
          <cell r="M211" t="str">
            <v>2019</v>
          </cell>
          <cell r="N211" t="str">
            <v>New</v>
          </cell>
          <cell r="O211">
            <v>38092</v>
          </cell>
          <cell r="P211">
            <v>38336</v>
          </cell>
          <cell r="Q211" t="str">
            <v>YES</v>
          </cell>
          <cell r="R211">
            <v>2018</v>
          </cell>
          <cell r="S211">
            <v>2018</v>
          </cell>
          <cell r="T211" t="str">
            <v>Yes</v>
          </cell>
          <cell r="U211" t="str">
            <v>Yes</v>
          </cell>
          <cell r="V211" t="str">
            <v>Yes</v>
          </cell>
          <cell r="W211" t="str">
            <v/>
          </cell>
        </row>
        <row r="212">
          <cell r="B212">
            <v>61588</v>
          </cell>
          <cell r="C212">
            <v>100</v>
          </cell>
          <cell r="D212" t="str">
            <v>NEF 2007 II</v>
          </cell>
          <cell r="E212" t="str">
            <v>Lorena Terrace</v>
          </cell>
          <cell r="F212" t="str">
            <v>Lorena Terrace Limited Partnership</v>
          </cell>
          <cell r="G212" t="str">
            <v>East Los Angeles Community Corporation (ELACC)</v>
          </cell>
          <cell r="H212" t="str">
            <v>Malcolm Wells</v>
          </cell>
          <cell r="I212" t="str">
            <v>Laura Pishion</v>
          </cell>
          <cell r="J212" t="str">
            <v>CohnReznick (Sacramento)</v>
          </cell>
          <cell r="K212">
            <v>38322</v>
          </cell>
          <cell r="L212" t="str">
            <v/>
          </cell>
          <cell r="M212" t="str">
            <v>2021</v>
          </cell>
          <cell r="N212" t="str">
            <v>New</v>
          </cell>
          <cell r="O212">
            <v>39113</v>
          </cell>
          <cell r="P212">
            <v>39108</v>
          </cell>
          <cell r="Q212" t="str">
            <v>YES</v>
          </cell>
          <cell r="R212">
            <v>2018</v>
          </cell>
          <cell r="S212">
            <v>2018</v>
          </cell>
          <cell r="T212" t="str">
            <v>Yes</v>
          </cell>
          <cell r="U212" t="str">
            <v>Yes</v>
          </cell>
          <cell r="V212" t="str">
            <v>Yes</v>
          </cell>
          <cell r="W212" t="str">
            <v/>
          </cell>
        </row>
        <row r="213">
          <cell r="B213">
            <v>61589</v>
          </cell>
          <cell r="C213">
            <v>100</v>
          </cell>
          <cell r="D213" t="str">
            <v>BOACHIF II</v>
          </cell>
          <cell r="E213" t="str">
            <v>Bella Monte</v>
          </cell>
          <cell r="F213" t="str">
            <v>Bella Monte Apartments, L.P., a California Limited Partnership</v>
          </cell>
          <cell r="G213" t="str">
            <v>Resources for Community Development (RCD)</v>
          </cell>
          <cell r="H213" t="str">
            <v>Gail Monahan</v>
          </cell>
          <cell r="I213" t="str">
            <v>Laura Pishion</v>
          </cell>
          <cell r="J213" t="str">
            <v>Lindquist, Von Husen &amp; Joyce, LLP</v>
          </cell>
          <cell r="K213">
            <v>38139</v>
          </cell>
          <cell r="L213">
            <v>43830</v>
          </cell>
          <cell r="M213" t="str">
            <v>2019</v>
          </cell>
          <cell r="N213" t="str">
            <v>New</v>
          </cell>
          <cell r="O213">
            <v>38534</v>
          </cell>
          <cell r="P213">
            <v>38610</v>
          </cell>
          <cell r="Q213" t="str">
            <v>MAKE ELECTION DECISION BASED ON CURRENT DEPRECIATION USEFUL LIFE *</v>
          </cell>
          <cell r="R213" t="str">
            <v/>
          </cell>
          <cell r="S213">
            <v>2018</v>
          </cell>
          <cell r="T213" t="str">
            <v>Yes</v>
          </cell>
          <cell r="U213" t="str">
            <v>Yes</v>
          </cell>
          <cell r="V213" t="str">
            <v>N/A</v>
          </cell>
          <cell r="W213" t="str">
            <v/>
          </cell>
        </row>
        <row r="214">
          <cell r="B214">
            <v>61591</v>
          </cell>
          <cell r="C214">
            <v>18</v>
          </cell>
          <cell r="D214" t="str">
            <v>Fifth Third 2003</v>
          </cell>
          <cell r="E214" t="str">
            <v>Alliance Homes</v>
          </cell>
          <cell r="F214" t="str">
            <v>Alliance Homes II, LLC</v>
          </cell>
          <cell r="G214" t="str">
            <v>PathStone</v>
          </cell>
          <cell r="H214" t="str">
            <v>Judy Jackson</v>
          </cell>
          <cell r="I214" t="str">
            <v>Tracey Ferrara</v>
          </cell>
          <cell r="J214" t="str">
            <v>Heveron &amp; Company CPAs, PLLC</v>
          </cell>
          <cell r="K214">
            <v>38324</v>
          </cell>
          <cell r="L214">
            <v>44074</v>
          </cell>
          <cell r="M214" t="str">
            <v>2019</v>
          </cell>
          <cell r="N214" t="str">
            <v>New</v>
          </cell>
          <cell r="O214" t="str">
            <v/>
          </cell>
          <cell r="P214">
            <v>38671</v>
          </cell>
          <cell r="Q214" t="str">
            <v>NO</v>
          </cell>
          <cell r="R214" t="str">
            <v/>
          </cell>
          <cell r="S214"/>
          <cell r="T214" t="str">
            <v>No</v>
          </cell>
          <cell r="U214" t="str">
            <v>No</v>
          </cell>
          <cell r="V214" t="str">
            <v>No</v>
          </cell>
          <cell r="W214" t="str">
            <v/>
          </cell>
        </row>
        <row r="215">
          <cell r="B215">
            <v>61591</v>
          </cell>
          <cell r="C215">
            <v>82</v>
          </cell>
          <cell r="D215" t="str">
            <v>NEF 2004</v>
          </cell>
          <cell r="E215" t="str">
            <v>Alliance Homes</v>
          </cell>
          <cell r="F215" t="str">
            <v>Alliance Homes II, LLC</v>
          </cell>
          <cell r="G215" t="str">
            <v>PathStone</v>
          </cell>
          <cell r="H215" t="str">
            <v>Judy Jackson</v>
          </cell>
          <cell r="I215" t="str">
            <v>Tracey Ferrara</v>
          </cell>
          <cell r="J215" t="str">
            <v>Heveron &amp; Company CPAs, PLLC</v>
          </cell>
          <cell r="K215">
            <v>38324</v>
          </cell>
          <cell r="L215">
            <v>44074</v>
          </cell>
          <cell r="M215" t="str">
            <v>2019</v>
          </cell>
          <cell r="N215" t="str">
            <v>New</v>
          </cell>
          <cell r="O215" t="str">
            <v/>
          </cell>
          <cell r="P215">
            <v>38671</v>
          </cell>
          <cell r="Q215" t="str">
            <v>NO</v>
          </cell>
          <cell r="R215" t="str">
            <v/>
          </cell>
          <cell r="S215"/>
          <cell r="T215" t="str">
            <v>No</v>
          </cell>
          <cell r="U215" t="str">
            <v>No</v>
          </cell>
          <cell r="V215" t="str">
            <v>No</v>
          </cell>
          <cell r="W215" t="str">
            <v/>
          </cell>
        </row>
        <row r="216">
          <cell r="B216">
            <v>61601</v>
          </cell>
          <cell r="C216">
            <v>100</v>
          </cell>
          <cell r="D216" t="str">
            <v>NEF 2003</v>
          </cell>
          <cell r="E216" t="str">
            <v>Elmwood Apartments</v>
          </cell>
          <cell r="F216" t="str">
            <v>Elmwood Development, LLC</v>
          </cell>
          <cell r="G216" t="str">
            <v>Associated Development</v>
          </cell>
          <cell r="H216" t="str">
            <v>Nicole Bush</v>
          </cell>
          <cell r="I216" t="str">
            <v>Tracey Ferrara</v>
          </cell>
          <cell r="J216" t="str">
            <v>Bernard Robinson &amp; Company, LLP</v>
          </cell>
          <cell r="K216">
            <v>38415</v>
          </cell>
          <cell r="L216">
            <v>43830</v>
          </cell>
          <cell r="M216" t="str">
            <v>2019</v>
          </cell>
          <cell r="N216" t="str">
            <v>New</v>
          </cell>
          <cell r="O216">
            <v>38657</v>
          </cell>
          <cell r="P216">
            <v>38670</v>
          </cell>
          <cell r="Q216" t="str">
            <v>NO</v>
          </cell>
          <cell r="R216" t="str">
            <v/>
          </cell>
          <cell r="S216"/>
          <cell r="T216" t="str">
            <v>No</v>
          </cell>
          <cell r="U216" t="str">
            <v>No</v>
          </cell>
          <cell r="V216" t="str">
            <v>No</v>
          </cell>
          <cell r="W216" t="str">
            <v/>
          </cell>
        </row>
        <row r="217">
          <cell r="B217">
            <v>61603</v>
          </cell>
          <cell r="C217">
            <v>100</v>
          </cell>
          <cell r="D217" t="str">
            <v>NEF 2005</v>
          </cell>
          <cell r="E217" t="str">
            <v>Kateri Park</v>
          </cell>
          <cell r="F217" t="str">
            <v>Kateri Park Limited Partnership</v>
          </cell>
          <cell r="G217" t="str">
            <v>Catholic Charities of Oregon</v>
          </cell>
          <cell r="H217" t="str">
            <v>Melanie Niemeyer</v>
          </cell>
          <cell r="I217" t="str">
            <v>Laura Pishion</v>
          </cell>
          <cell r="J217" t="str">
            <v>Loveridge Hunt &amp; Company</v>
          </cell>
          <cell r="K217">
            <v>38258</v>
          </cell>
          <cell r="L217">
            <v>43830</v>
          </cell>
          <cell r="M217" t="str">
            <v>2019</v>
          </cell>
          <cell r="N217" t="str">
            <v>New</v>
          </cell>
          <cell r="O217">
            <v>38626</v>
          </cell>
          <cell r="P217">
            <v>38632</v>
          </cell>
          <cell r="Q217" t="str">
            <v>NO</v>
          </cell>
          <cell r="R217" t="str">
            <v/>
          </cell>
          <cell r="S217"/>
          <cell r="T217" t="str">
            <v>No</v>
          </cell>
          <cell r="U217" t="str">
            <v>No</v>
          </cell>
          <cell r="V217" t="str">
            <v>No</v>
          </cell>
          <cell r="W217" t="str">
            <v/>
          </cell>
        </row>
        <row r="218">
          <cell r="B218">
            <v>61605</v>
          </cell>
          <cell r="C218">
            <v>100</v>
          </cell>
          <cell r="D218" t="str">
            <v>NEF 2003</v>
          </cell>
          <cell r="E218" t="str">
            <v>Hamilton Park</v>
          </cell>
          <cell r="F218" t="str">
            <v>Hamilton Park Limited Partnership</v>
          </cell>
          <cell r="G218" t="str">
            <v>Columbia Cascade Housing Corporation</v>
          </cell>
          <cell r="H218" t="str">
            <v>Melanie Niemeyer</v>
          </cell>
          <cell r="I218" t="str">
            <v>Laura Pishion</v>
          </cell>
          <cell r="J218" t="str">
            <v>Loveridge Hunt &amp; Company</v>
          </cell>
          <cell r="K218">
            <v>38216</v>
          </cell>
          <cell r="L218">
            <v>43830</v>
          </cell>
          <cell r="M218" t="str">
            <v>2019</v>
          </cell>
          <cell r="N218" t="str">
            <v>New</v>
          </cell>
          <cell r="O218">
            <v>38461</v>
          </cell>
          <cell r="P218">
            <v>38534</v>
          </cell>
          <cell r="Q218" t="str">
            <v>NO</v>
          </cell>
          <cell r="R218" t="str">
            <v/>
          </cell>
          <cell r="S218"/>
          <cell r="T218" t="str">
            <v>No</v>
          </cell>
          <cell r="U218" t="str">
            <v>No</v>
          </cell>
          <cell r="V218" t="str">
            <v>No</v>
          </cell>
          <cell r="W218" t="str">
            <v/>
          </cell>
        </row>
        <row r="219">
          <cell r="B219">
            <v>61607</v>
          </cell>
          <cell r="C219">
            <v>100</v>
          </cell>
          <cell r="D219" t="str">
            <v>NEF 2003</v>
          </cell>
          <cell r="E219" t="str">
            <v>Terminal Park - Green River Homes</v>
          </cell>
          <cell r="F219" t="str">
            <v>Green River Homes LLC</v>
          </cell>
          <cell r="G219" t="str">
            <v>Housing Authority of King County (KCHA)</v>
          </cell>
          <cell r="H219" t="str">
            <v>Justin Sousley</v>
          </cell>
          <cell r="I219" t="str">
            <v>Laura Pishion</v>
          </cell>
          <cell r="J219" t="str">
            <v>Finney, Neill &amp; Company, P.S.</v>
          </cell>
          <cell r="K219">
            <v>38167</v>
          </cell>
          <cell r="L219">
            <v>43525</v>
          </cell>
          <cell r="M219" t="str">
            <v>2019</v>
          </cell>
          <cell r="N219" t="str">
            <v>Substantial Rehab</v>
          </cell>
          <cell r="O219">
            <v>38168</v>
          </cell>
          <cell r="P219">
            <v>38499</v>
          </cell>
          <cell r="Q219" t="str">
            <v>YES</v>
          </cell>
          <cell r="R219">
            <v>2018</v>
          </cell>
          <cell r="S219">
            <v>2018</v>
          </cell>
          <cell r="T219" t="str">
            <v>Yes</v>
          </cell>
          <cell r="U219" t="str">
            <v>Yes</v>
          </cell>
          <cell r="V219" t="str">
            <v>Yes</v>
          </cell>
          <cell r="W219" t="str">
            <v/>
          </cell>
        </row>
        <row r="220">
          <cell r="B220">
            <v>61609</v>
          </cell>
          <cell r="C220">
            <v>100</v>
          </cell>
          <cell r="D220" t="str">
            <v>NEF 2004</v>
          </cell>
          <cell r="E220" t="str">
            <v>Second and Stewart</v>
          </cell>
          <cell r="F220" t="str">
            <v>Second &amp; Stewart LLC</v>
          </cell>
          <cell r="G220" t="str">
            <v>Plymouth Housing Group (PHG)</v>
          </cell>
          <cell r="H220" t="str">
            <v>Lisa Robinson</v>
          </cell>
          <cell r="I220" t="str">
            <v>Laura Pishion</v>
          </cell>
          <cell r="J220" t="str">
            <v>Dauby O' Connor &amp; Zaleski LLC</v>
          </cell>
          <cell r="K220">
            <v>38299</v>
          </cell>
          <cell r="L220">
            <v>44196</v>
          </cell>
          <cell r="M220" t="str">
            <v>2020</v>
          </cell>
          <cell r="N220" t="str">
            <v>Gut Rehab</v>
          </cell>
          <cell r="O220">
            <v>38749</v>
          </cell>
          <cell r="P220">
            <v>38827</v>
          </cell>
          <cell r="Q220" t="str">
            <v>NO</v>
          </cell>
          <cell r="R220" t="str">
            <v/>
          </cell>
          <cell r="S220"/>
          <cell r="T220" t="str">
            <v>No</v>
          </cell>
          <cell r="U220" t="str">
            <v>No</v>
          </cell>
          <cell r="V220" t="str">
            <v>No</v>
          </cell>
          <cell r="W220" t="str">
            <v/>
          </cell>
        </row>
        <row r="221">
          <cell r="B221">
            <v>61622</v>
          </cell>
          <cell r="C221">
            <v>50</v>
          </cell>
          <cell r="D221" t="str">
            <v>BOACHIF II</v>
          </cell>
          <cell r="E221" t="str">
            <v>Lillian Place</v>
          </cell>
          <cell r="F221" t="str">
            <v>Lillian Place, L.P</v>
          </cell>
          <cell r="G221" t="str">
            <v>San Diego Interfaith Housing Foundation</v>
          </cell>
          <cell r="H221" t="str">
            <v>Gina Nelson</v>
          </cell>
          <cell r="I221" t="str">
            <v>Laura Pishion</v>
          </cell>
          <cell r="J221" t="str">
            <v>Leaf and Cole, LLP</v>
          </cell>
          <cell r="K221">
            <v>38300</v>
          </cell>
          <cell r="L221" t="str">
            <v/>
          </cell>
          <cell r="M221" t="str">
            <v>2021</v>
          </cell>
          <cell r="N221" t="str">
            <v>New</v>
          </cell>
          <cell r="O221">
            <v>39073</v>
          </cell>
          <cell r="P221">
            <v>39079</v>
          </cell>
          <cell r="Q221" t="str">
            <v>YES</v>
          </cell>
          <cell r="R221">
            <v>2018</v>
          </cell>
          <cell r="S221">
            <v>2018</v>
          </cell>
          <cell r="T221" t="str">
            <v>Yes</v>
          </cell>
          <cell r="U221" t="str">
            <v>Yes</v>
          </cell>
          <cell r="V221" t="str">
            <v>Yes</v>
          </cell>
          <cell r="W221" t="str">
            <v/>
          </cell>
        </row>
        <row r="222">
          <cell r="B222">
            <v>61622</v>
          </cell>
          <cell r="C222">
            <v>39</v>
          </cell>
          <cell r="D222" t="str">
            <v>CEF 2003</v>
          </cell>
          <cell r="E222" t="str">
            <v>Lillian Place</v>
          </cell>
          <cell r="F222" t="str">
            <v>Lillian Place, L.P</v>
          </cell>
          <cell r="G222" t="str">
            <v>San Diego Interfaith Housing Foundation</v>
          </cell>
          <cell r="H222" t="str">
            <v>Gina Nelson</v>
          </cell>
          <cell r="I222" t="str">
            <v>Laura Pishion</v>
          </cell>
          <cell r="J222" t="str">
            <v>Leaf and Cole, LLP</v>
          </cell>
          <cell r="K222">
            <v>38300</v>
          </cell>
          <cell r="L222" t="str">
            <v/>
          </cell>
          <cell r="M222" t="str">
            <v>2021</v>
          </cell>
          <cell r="N222" t="str">
            <v>New</v>
          </cell>
          <cell r="O222">
            <v>39073</v>
          </cell>
          <cell r="P222">
            <v>39079</v>
          </cell>
          <cell r="Q222" t="str">
            <v>YES</v>
          </cell>
          <cell r="R222">
            <v>2018</v>
          </cell>
          <cell r="S222">
            <v>2018</v>
          </cell>
          <cell r="T222" t="str">
            <v>Yes</v>
          </cell>
          <cell r="U222" t="str">
            <v>Yes</v>
          </cell>
          <cell r="V222" t="str">
            <v>Yes</v>
          </cell>
          <cell r="W222" t="str">
            <v/>
          </cell>
        </row>
        <row r="223">
          <cell r="B223">
            <v>61622</v>
          </cell>
          <cell r="C223">
            <v>11</v>
          </cell>
          <cell r="D223" t="str">
            <v>CEF 2004</v>
          </cell>
          <cell r="E223" t="str">
            <v>Lillian Place</v>
          </cell>
          <cell r="F223" t="str">
            <v>Lillian Place, L.P</v>
          </cell>
          <cell r="G223" t="str">
            <v>San Diego Interfaith Housing Foundation</v>
          </cell>
          <cell r="H223" t="str">
            <v>Gina Nelson</v>
          </cell>
          <cell r="I223" t="str">
            <v>Laura Pishion</v>
          </cell>
          <cell r="J223" t="str">
            <v>Leaf and Cole, LLP</v>
          </cell>
          <cell r="K223">
            <v>38300</v>
          </cell>
          <cell r="L223" t="str">
            <v/>
          </cell>
          <cell r="M223" t="str">
            <v>2021</v>
          </cell>
          <cell r="N223" t="str">
            <v>New</v>
          </cell>
          <cell r="O223">
            <v>39073</v>
          </cell>
          <cell r="P223">
            <v>39079</v>
          </cell>
          <cell r="Q223" t="str">
            <v>YES</v>
          </cell>
          <cell r="R223">
            <v>2018</v>
          </cell>
          <cell r="S223">
            <v>2018</v>
          </cell>
          <cell r="T223" t="str">
            <v>Yes</v>
          </cell>
          <cell r="U223" t="str">
            <v>Yes</v>
          </cell>
          <cell r="V223" t="str">
            <v>Yes</v>
          </cell>
          <cell r="W223" t="str">
            <v/>
          </cell>
        </row>
        <row r="224">
          <cell r="B224">
            <v>61623</v>
          </cell>
          <cell r="C224">
            <v>100</v>
          </cell>
          <cell r="D224" t="str">
            <v>NYEF 2002</v>
          </cell>
          <cell r="E224" t="str">
            <v>Clay Walton</v>
          </cell>
          <cell r="F224" t="str">
            <v>Clay-Walton, L.P.</v>
          </cell>
          <cell r="G224" t="str">
            <v>Belmont Arthur Avenue Local Development Corporation</v>
          </cell>
          <cell r="H224" t="str">
            <v>David Rozan</v>
          </cell>
          <cell r="I224" t="str">
            <v>Lisa Taylor</v>
          </cell>
          <cell r="J224" t="str">
            <v>Luigi Laverghetta, CPA</v>
          </cell>
          <cell r="K224">
            <v>37978</v>
          </cell>
          <cell r="L224" t="str">
            <v/>
          </cell>
          <cell r="M224" t="str">
            <v>2019</v>
          </cell>
          <cell r="N224" t="str">
            <v>Gut Rehab</v>
          </cell>
          <cell r="O224">
            <v>38357</v>
          </cell>
          <cell r="P224">
            <v>38373</v>
          </cell>
          <cell r="Q224" t="str">
            <v>NO</v>
          </cell>
          <cell r="R224" t="str">
            <v/>
          </cell>
          <cell r="S224"/>
          <cell r="T224" t="str">
            <v>No</v>
          </cell>
          <cell r="U224" t="str">
            <v>No</v>
          </cell>
          <cell r="V224" t="str">
            <v>No</v>
          </cell>
          <cell r="W224" t="str">
            <v/>
          </cell>
        </row>
        <row r="225">
          <cell r="B225">
            <v>61624</v>
          </cell>
          <cell r="C225">
            <v>100</v>
          </cell>
          <cell r="D225" t="str">
            <v>NYEF 2003</v>
          </cell>
          <cell r="E225" t="str">
            <v>Ralph Gates Cluster NRP</v>
          </cell>
          <cell r="F225" t="str">
            <v>Ralph-Gates Cluster L.P.</v>
          </cell>
          <cell r="G225" t="str">
            <v>Miracle Makers, Inc.</v>
          </cell>
          <cell r="H225" t="str">
            <v>David Rozan</v>
          </cell>
          <cell r="I225" t="str">
            <v>Lisa Taylor</v>
          </cell>
          <cell r="J225" t="str">
            <v/>
          </cell>
          <cell r="K225">
            <v>37985</v>
          </cell>
          <cell r="L225" t="str">
            <v/>
          </cell>
          <cell r="M225" t="str">
            <v>2019</v>
          </cell>
          <cell r="N225" t="str">
            <v>Gut Rehab</v>
          </cell>
          <cell r="O225">
            <v>38533</v>
          </cell>
          <cell r="P225">
            <v>38974</v>
          </cell>
          <cell r="Q225" t="str">
            <v>NO</v>
          </cell>
          <cell r="R225" t="str">
            <v/>
          </cell>
          <cell r="S225"/>
          <cell r="T225" t="str">
            <v>No</v>
          </cell>
          <cell r="U225" t="str">
            <v>No</v>
          </cell>
          <cell r="V225" t="str">
            <v>No</v>
          </cell>
          <cell r="W225" t="str">
            <v/>
          </cell>
        </row>
        <row r="226">
          <cell r="B226">
            <v>61625</v>
          </cell>
          <cell r="C226">
            <v>100</v>
          </cell>
          <cell r="D226" t="str">
            <v>NYEF 2003</v>
          </cell>
          <cell r="E226" t="str">
            <v>Bronx Shepherds NRP</v>
          </cell>
          <cell r="F226" t="str">
            <v>932 East 173rd Street L.P.</v>
          </cell>
          <cell r="G226" t="str">
            <v>Bronx Shepherds Restoration Corporation</v>
          </cell>
          <cell r="H226" t="str">
            <v>Rayla Maurin</v>
          </cell>
          <cell r="I226" t="str">
            <v>Lisa Taylor</v>
          </cell>
          <cell r="J226" t="str">
            <v>PKF O’Connor Davies, LLP</v>
          </cell>
          <cell r="K226">
            <v>38288</v>
          </cell>
          <cell r="L226" t="str">
            <v/>
          </cell>
          <cell r="M226" t="str">
            <v>2018</v>
          </cell>
          <cell r="N226" t="str">
            <v>Gut Rehab</v>
          </cell>
          <cell r="O226">
            <v>38539</v>
          </cell>
          <cell r="P226">
            <v>38699</v>
          </cell>
          <cell r="Q226" t="str">
            <v>NO</v>
          </cell>
          <cell r="R226" t="str">
            <v/>
          </cell>
          <cell r="S226"/>
          <cell r="T226" t="str">
            <v>No</v>
          </cell>
          <cell r="U226" t="str">
            <v>No</v>
          </cell>
          <cell r="V226" t="str">
            <v>No</v>
          </cell>
          <cell r="W226" t="str">
            <v/>
          </cell>
        </row>
        <row r="227">
          <cell r="B227">
            <v>61629</v>
          </cell>
          <cell r="C227">
            <v>100</v>
          </cell>
          <cell r="D227" t="str">
            <v>Nationwide G.F. II</v>
          </cell>
          <cell r="E227" t="str">
            <v>Southwinds Apartments (RI)</v>
          </cell>
          <cell r="F227" t="str">
            <v>Southwinds Preservation Associates Limited Partnership</v>
          </cell>
          <cell r="G227" t="str">
            <v>Preservation of Affordable Housing (POAH)</v>
          </cell>
          <cell r="H227" t="str">
            <v>Jessica Polak</v>
          </cell>
          <cell r="I227" t="str">
            <v>Tracey Ferrara</v>
          </cell>
          <cell r="J227" t="str">
            <v>MarksNelson, LLC</v>
          </cell>
          <cell r="K227">
            <v>38113</v>
          </cell>
          <cell r="L227">
            <v>43466</v>
          </cell>
          <cell r="M227" t="str">
            <v>2018</v>
          </cell>
          <cell r="N227" t="str">
            <v>Moderate Rehab</v>
          </cell>
          <cell r="O227">
            <v>38113</v>
          </cell>
          <cell r="P227">
            <v>38111</v>
          </cell>
          <cell r="Q227" t="str">
            <v>NEF DISPOSED INTEREST IN 2019</v>
          </cell>
          <cell r="R227" t="str">
            <v/>
          </cell>
          <cell r="S227">
            <v>2018</v>
          </cell>
          <cell r="T227" t="str">
            <v>Yes</v>
          </cell>
          <cell r="U227" t="str">
            <v>No</v>
          </cell>
          <cell r="V227" t="str">
            <v>N/A</v>
          </cell>
          <cell r="W227" t="str">
            <v/>
          </cell>
        </row>
        <row r="228">
          <cell r="B228">
            <v>61639</v>
          </cell>
          <cell r="C228">
            <v>100</v>
          </cell>
          <cell r="D228" t="str">
            <v>NYEF 2003</v>
          </cell>
          <cell r="E228" t="str">
            <v>WHGA Lenox Housing</v>
          </cell>
          <cell r="F228" t="str">
            <v>WHGA Lenox Housing Associates, L.P.</v>
          </cell>
          <cell r="G228" t="str">
            <v>West Harlem Group Assistance, Inc.(WHGA)</v>
          </cell>
          <cell r="H228" t="str">
            <v>David Rozan</v>
          </cell>
          <cell r="I228" t="str">
            <v>Lisa Taylor</v>
          </cell>
          <cell r="J228" t="str">
            <v>Jack Lawrence &amp; Company CPAs</v>
          </cell>
          <cell r="K228">
            <v>37974</v>
          </cell>
          <cell r="L228" t="str">
            <v/>
          </cell>
          <cell r="M228" t="str">
            <v>2019</v>
          </cell>
          <cell r="N228" t="str">
            <v>Substantial Rehab</v>
          </cell>
          <cell r="O228">
            <v>38533</v>
          </cell>
          <cell r="P228">
            <v>38736</v>
          </cell>
          <cell r="Q228" t="str">
            <v>YES</v>
          </cell>
          <cell r="R228">
            <v>2018</v>
          </cell>
          <cell r="S228">
            <v>2018</v>
          </cell>
          <cell r="T228" t="str">
            <v>Yes</v>
          </cell>
          <cell r="U228" t="str">
            <v>Yes</v>
          </cell>
          <cell r="V228" t="str">
            <v>Yes</v>
          </cell>
          <cell r="W228" t="str">
            <v/>
          </cell>
        </row>
        <row r="229">
          <cell r="B229">
            <v>61641</v>
          </cell>
          <cell r="C229">
            <v>100</v>
          </cell>
          <cell r="D229" t="str">
            <v>NYEF 2003</v>
          </cell>
          <cell r="E229" t="str">
            <v>Bronx Heights Beulah</v>
          </cell>
          <cell r="F229" t="str">
            <v>Bronx Heights Beulah Associates, L.P.</v>
          </cell>
          <cell r="G229" t="str">
            <v>Beulah HDFC, Inc.</v>
          </cell>
          <cell r="H229" t="str">
            <v>Corey Parson</v>
          </cell>
          <cell r="I229" t="str">
            <v>Tania Garrido</v>
          </cell>
          <cell r="J229" t="str">
            <v>Tyrone Anthony Sellers, CPA</v>
          </cell>
          <cell r="K229">
            <v>37972</v>
          </cell>
          <cell r="L229">
            <v>44181</v>
          </cell>
          <cell r="M229" t="str">
            <v>2021</v>
          </cell>
          <cell r="N229" t="str">
            <v>Gut Rehab</v>
          </cell>
          <cell r="O229" t="str">
            <v/>
          </cell>
          <cell r="P229">
            <v>38718</v>
          </cell>
          <cell r="Q229" t="str">
            <v>YES</v>
          </cell>
          <cell r="R229">
            <v>2018</v>
          </cell>
          <cell r="S229">
            <v>2018</v>
          </cell>
          <cell r="T229" t="str">
            <v>Yes</v>
          </cell>
          <cell r="U229" t="str">
            <v>Yes</v>
          </cell>
          <cell r="V229" t="str">
            <v>Yes</v>
          </cell>
          <cell r="W229" t="str">
            <v/>
          </cell>
        </row>
        <row r="230">
          <cell r="B230">
            <v>61642</v>
          </cell>
          <cell r="C230">
            <v>100</v>
          </cell>
          <cell r="D230" t="str">
            <v>NYEF 2003</v>
          </cell>
          <cell r="E230" t="str">
            <v>Chauncey Sumpter</v>
          </cell>
          <cell r="F230" t="str">
            <v>Chauncey Sumpter L.P.</v>
          </cell>
          <cell r="G230" t="str">
            <v>Brooklyn Neighborhood HDFC (fka Metropolitan Houses HDFC)</v>
          </cell>
          <cell r="H230" t="str">
            <v>Corey Parson</v>
          </cell>
          <cell r="I230" t="str">
            <v>Tania Garrido</v>
          </cell>
          <cell r="J230" t="str">
            <v>Tidwell Group (Atlanta)</v>
          </cell>
          <cell r="K230">
            <v>37979</v>
          </cell>
          <cell r="L230" t="str">
            <v/>
          </cell>
          <cell r="M230" t="str">
            <v>2019</v>
          </cell>
          <cell r="N230" t="str">
            <v>Gut Rehab</v>
          </cell>
          <cell r="O230" t="str">
            <v/>
          </cell>
          <cell r="P230">
            <v>39082</v>
          </cell>
          <cell r="Q230" t="str">
            <v>YES</v>
          </cell>
          <cell r="R230">
            <v>2018</v>
          </cell>
          <cell r="S230">
            <v>2018</v>
          </cell>
          <cell r="T230" t="str">
            <v>Yes</v>
          </cell>
          <cell r="U230" t="str">
            <v>Yes</v>
          </cell>
          <cell r="V230" t="str">
            <v>Yes</v>
          </cell>
          <cell r="W230" t="str">
            <v/>
          </cell>
        </row>
        <row r="231">
          <cell r="B231">
            <v>61643</v>
          </cell>
          <cell r="C231">
            <v>100</v>
          </cell>
          <cell r="D231" t="str">
            <v>NYEF 2003</v>
          </cell>
          <cell r="E231" t="str">
            <v>Malcolm Shabazz LP</v>
          </cell>
          <cell r="F231" t="str">
            <v>Malcolm Shabazz LP</v>
          </cell>
          <cell r="G231" t="str">
            <v xml:space="preserve">Malcolm Shabazz Development Corporation	</v>
          </cell>
          <cell r="H231" t="str">
            <v>Christopher Perkowski</v>
          </cell>
          <cell r="I231" t="str">
            <v>Tania Garrido</v>
          </cell>
          <cell r="J231" t="str">
            <v>John W. Davis, CPA</v>
          </cell>
          <cell r="K231">
            <v>37985</v>
          </cell>
          <cell r="L231" t="str">
            <v/>
          </cell>
          <cell r="M231" t="str">
            <v>2019</v>
          </cell>
          <cell r="N231" t="str">
            <v>Gut Rehab</v>
          </cell>
          <cell r="O231" t="str">
            <v/>
          </cell>
          <cell r="P231">
            <v>38373</v>
          </cell>
          <cell r="Q231" t="str">
            <v>NO</v>
          </cell>
          <cell r="R231" t="str">
            <v/>
          </cell>
          <cell r="S231"/>
          <cell r="T231" t="str">
            <v>No</v>
          </cell>
          <cell r="U231" t="str">
            <v>No</v>
          </cell>
          <cell r="V231" t="str">
            <v>No</v>
          </cell>
          <cell r="W231" t="str">
            <v/>
          </cell>
        </row>
        <row r="232">
          <cell r="B232">
            <v>61646</v>
          </cell>
          <cell r="C232">
            <v>100</v>
          </cell>
          <cell r="D232" t="str">
            <v>NEF 2004</v>
          </cell>
          <cell r="E232" t="str">
            <v>Virginia Street (NV)</v>
          </cell>
          <cell r="F232" t="str">
            <v>Virginia Street Partners, a Nevada Limited Partmership</v>
          </cell>
          <cell r="G232" t="str">
            <v>Community Services Agency Development Corporation (CSADC)</v>
          </cell>
          <cell r="H232" t="str">
            <v>Justin Sousley</v>
          </cell>
          <cell r="I232" t="str">
            <v>Laura Pishion</v>
          </cell>
          <cell r="J232" t="str">
            <v>Steele &amp; Associates, LLC</v>
          </cell>
          <cell r="K232">
            <v>38336</v>
          </cell>
          <cell r="L232">
            <v>44196</v>
          </cell>
          <cell r="M232" t="str">
            <v>2020</v>
          </cell>
          <cell r="N232" t="str">
            <v>New</v>
          </cell>
          <cell r="O232">
            <v>38777</v>
          </cell>
          <cell r="P232">
            <v>38835</v>
          </cell>
          <cell r="Q232" t="str">
            <v>NO</v>
          </cell>
          <cell r="R232" t="str">
            <v/>
          </cell>
          <cell r="S232"/>
          <cell r="T232" t="str">
            <v>No</v>
          </cell>
          <cell r="U232" t="str">
            <v>No</v>
          </cell>
          <cell r="V232" t="str">
            <v>No</v>
          </cell>
          <cell r="W232" t="str">
            <v/>
          </cell>
        </row>
        <row r="233">
          <cell r="B233">
            <v>61651</v>
          </cell>
          <cell r="C233">
            <v>94</v>
          </cell>
          <cell r="D233" t="str">
            <v>CEF 2003</v>
          </cell>
          <cell r="E233" t="str">
            <v>Villa Cesar Chavez</v>
          </cell>
          <cell r="F233" t="str">
            <v>Villa Cesar Chavez Associates, L.P.</v>
          </cell>
          <cell r="G233" t="str">
            <v>Cabrillo Economic Development Corporation (CEDC)</v>
          </cell>
          <cell r="H233" t="str">
            <v>Wade Okada</v>
          </cell>
          <cell r="I233" t="str">
            <v>Laura Pishion</v>
          </cell>
          <cell r="J233" t="str">
            <v>Keller &amp; Associates, LLP</v>
          </cell>
          <cell r="K233">
            <v>38078</v>
          </cell>
          <cell r="L233" t="str">
            <v/>
          </cell>
          <cell r="M233" t="str">
            <v>2020</v>
          </cell>
          <cell r="N233" t="str">
            <v>New</v>
          </cell>
          <cell r="O233">
            <v>38807</v>
          </cell>
          <cell r="P233">
            <v>38776</v>
          </cell>
          <cell r="Q233" t="str">
            <v>YES</v>
          </cell>
          <cell r="R233">
            <v>2018</v>
          </cell>
          <cell r="S233">
            <v>2018</v>
          </cell>
          <cell r="T233" t="str">
            <v>Yes</v>
          </cell>
          <cell r="U233" t="str">
            <v>Yes</v>
          </cell>
          <cell r="V233" t="str">
            <v>Yes</v>
          </cell>
          <cell r="W233" t="str">
            <v/>
          </cell>
        </row>
        <row r="234">
          <cell r="B234">
            <v>61651</v>
          </cell>
          <cell r="C234">
            <v>6</v>
          </cell>
          <cell r="D234" t="str">
            <v>NEF 2004</v>
          </cell>
          <cell r="E234" t="str">
            <v>Villa Cesar Chavez</v>
          </cell>
          <cell r="F234" t="str">
            <v>Villa Cesar Chavez Associates, L.P.</v>
          </cell>
          <cell r="G234" t="str">
            <v>Cabrillo Economic Development Corporation (CEDC)</v>
          </cell>
          <cell r="H234" t="str">
            <v>Wade Okada</v>
          </cell>
          <cell r="I234" t="str">
            <v>Laura Pishion</v>
          </cell>
          <cell r="J234" t="str">
            <v>Keller &amp; Associates, LLP</v>
          </cell>
          <cell r="K234">
            <v>38078</v>
          </cell>
          <cell r="L234" t="str">
            <v/>
          </cell>
          <cell r="M234" t="str">
            <v>2020</v>
          </cell>
          <cell r="N234" t="str">
            <v>New</v>
          </cell>
          <cell r="O234">
            <v>38807</v>
          </cell>
          <cell r="P234">
            <v>38776</v>
          </cell>
          <cell r="Q234" t="str">
            <v>YES</v>
          </cell>
          <cell r="R234">
            <v>2018</v>
          </cell>
          <cell r="S234">
            <v>2018</v>
          </cell>
          <cell r="T234" t="str">
            <v>Yes</v>
          </cell>
          <cell r="U234" t="str">
            <v>Yes</v>
          </cell>
          <cell r="V234" t="str">
            <v>Yes</v>
          </cell>
          <cell r="W234" t="str">
            <v/>
          </cell>
        </row>
        <row r="235">
          <cell r="B235">
            <v>61660</v>
          </cell>
          <cell r="C235">
            <v>100</v>
          </cell>
          <cell r="D235" t="str">
            <v>CEF 2004</v>
          </cell>
          <cell r="E235" t="str">
            <v>Casa Shalom (fka Pico New Hampshire)</v>
          </cell>
          <cell r="F235" t="str">
            <v>Pico New Hampshire United Methodist Housing, L.P., a California Limited Partnership</v>
          </cell>
          <cell r="G235" t="str">
            <v>1010 Development Corporation</v>
          </cell>
          <cell r="H235" t="str">
            <v>Malcolm Wells</v>
          </cell>
          <cell r="I235" t="str">
            <v>Laura Pishion</v>
          </cell>
          <cell r="J235" t="str">
            <v>Keller &amp; Associates, LLP</v>
          </cell>
          <cell r="K235">
            <v>38198</v>
          </cell>
          <cell r="L235" t="str">
            <v/>
          </cell>
          <cell r="M235" t="str">
            <v>2020</v>
          </cell>
          <cell r="N235" t="str">
            <v>New</v>
          </cell>
          <cell r="O235">
            <v>38635</v>
          </cell>
          <cell r="P235">
            <v>38820</v>
          </cell>
          <cell r="Q235" t="str">
            <v>NO</v>
          </cell>
          <cell r="R235" t="str">
            <v/>
          </cell>
          <cell r="S235"/>
          <cell r="T235" t="str">
            <v>No</v>
          </cell>
          <cell r="U235" t="str">
            <v>No</v>
          </cell>
          <cell r="V235" t="str">
            <v>No</v>
          </cell>
          <cell r="W235" t="str">
            <v/>
          </cell>
        </row>
        <row r="236">
          <cell r="B236">
            <v>61662</v>
          </cell>
          <cell r="C236">
            <v>100</v>
          </cell>
          <cell r="D236" t="str">
            <v>NEF 2003</v>
          </cell>
          <cell r="E236" t="str">
            <v>Brightwaters Apts</v>
          </cell>
          <cell r="F236" t="str">
            <v>Brightwaters Housing Partners, L.P.</v>
          </cell>
          <cell r="G236" t="str">
            <v>Community Action Project of Tulsa County (CAPTC)</v>
          </cell>
          <cell r="H236" t="str">
            <v>Alyssa Brown</v>
          </cell>
          <cell r="I236" t="str">
            <v>Jennifer Rivera</v>
          </cell>
          <cell r="J236" t="str">
            <v>Dauby O' Connor &amp; Zaleski LLC</v>
          </cell>
          <cell r="K236">
            <v>38335</v>
          </cell>
          <cell r="L236">
            <v>43830</v>
          </cell>
          <cell r="M236" t="str">
            <v>2019</v>
          </cell>
          <cell r="N236" t="str">
            <v>Moderate Rehab</v>
          </cell>
          <cell r="O236">
            <v>38334</v>
          </cell>
          <cell r="P236">
            <v>38335</v>
          </cell>
          <cell r="Q236" t="str">
            <v>YES</v>
          </cell>
          <cell r="R236">
            <v>2018</v>
          </cell>
          <cell r="S236">
            <v>2018</v>
          </cell>
          <cell r="T236" t="str">
            <v>Yes</v>
          </cell>
          <cell r="U236" t="str">
            <v>Yes</v>
          </cell>
          <cell r="V236" t="str">
            <v>Yes</v>
          </cell>
          <cell r="W236" t="str">
            <v/>
          </cell>
        </row>
        <row r="237">
          <cell r="B237">
            <v>61667</v>
          </cell>
          <cell r="C237">
            <v>100</v>
          </cell>
          <cell r="D237" t="str">
            <v>NEF 2003</v>
          </cell>
          <cell r="E237" t="str">
            <v>Northridge Homes</v>
          </cell>
          <cell r="F237" t="str">
            <v>Northridge Homes, L.P.</v>
          </cell>
          <cell r="G237" t="str">
            <v>Wyoming County Community Action, Inc.</v>
          </cell>
          <cell r="H237" t="str">
            <v>Jessica Polak</v>
          </cell>
          <cell r="I237" t="str">
            <v>Tracey Ferrara</v>
          </cell>
          <cell r="J237" t="str">
            <v>Bonadio &amp; Co LLP</v>
          </cell>
          <cell r="K237">
            <v>38240</v>
          </cell>
          <cell r="L237">
            <v>44196</v>
          </cell>
          <cell r="M237" t="str">
            <v>2019</v>
          </cell>
          <cell r="N237" t="str">
            <v>New</v>
          </cell>
          <cell r="O237">
            <v>38596</v>
          </cell>
          <cell r="P237">
            <v>38586</v>
          </cell>
          <cell r="Q237" t="str">
            <v>NO</v>
          </cell>
          <cell r="R237" t="str">
            <v/>
          </cell>
          <cell r="S237"/>
          <cell r="T237" t="str">
            <v>No</v>
          </cell>
          <cell r="U237" t="str">
            <v>No</v>
          </cell>
          <cell r="V237" t="str">
            <v>No</v>
          </cell>
          <cell r="W237" t="str">
            <v/>
          </cell>
        </row>
        <row r="238">
          <cell r="B238">
            <v>61668</v>
          </cell>
          <cell r="C238">
            <v>100</v>
          </cell>
          <cell r="D238" t="str">
            <v>NEF 2003</v>
          </cell>
          <cell r="E238" t="str">
            <v>Liberty Square Apartments</v>
          </cell>
          <cell r="F238" t="str">
            <v>Liberty Square Limited Partnership</v>
          </cell>
          <cell r="G238" t="str">
            <v>Bonheur Development Corporation</v>
          </cell>
          <cell r="H238" t="str">
            <v>Eileen Kelly</v>
          </cell>
          <cell r="I238" t="str">
            <v>Jennifer Rivera</v>
          </cell>
          <cell r="J238" t="str">
            <v>CohnReznick (Chicago)</v>
          </cell>
          <cell r="K238">
            <v>38169</v>
          </cell>
          <cell r="L238" t="str">
            <v/>
          </cell>
          <cell r="M238" t="str">
            <v>2019</v>
          </cell>
          <cell r="N238" t="str">
            <v>New</v>
          </cell>
          <cell r="O238" t="str">
            <v/>
          </cell>
          <cell r="P238">
            <v>38617</v>
          </cell>
          <cell r="Q238" t="str">
            <v>NO</v>
          </cell>
          <cell r="R238" t="str">
            <v/>
          </cell>
          <cell r="S238"/>
          <cell r="T238" t="str">
            <v>No</v>
          </cell>
          <cell r="U238" t="str">
            <v>No</v>
          </cell>
          <cell r="V238" t="str">
            <v>No</v>
          </cell>
          <cell r="W238" t="str">
            <v/>
          </cell>
        </row>
        <row r="239">
          <cell r="B239">
            <v>61674</v>
          </cell>
          <cell r="C239">
            <v>100</v>
          </cell>
          <cell r="D239" t="str">
            <v>NEF 2004</v>
          </cell>
          <cell r="E239" t="str">
            <v>Hearthstone Landing Apartments</v>
          </cell>
          <cell r="F239" t="str">
            <v>HL Canton Partners, L.P.</v>
          </cell>
          <cell r="G239" t="str">
            <v>NuRock Development Group, Inc.</v>
          </cell>
          <cell r="H239" t="str">
            <v>Nicole Bush</v>
          </cell>
          <cell r="I239" t="str">
            <v>Tracey Ferrara</v>
          </cell>
          <cell r="J239" t="str">
            <v>Novogradac &amp; Company LLP (Alpharetta, GA)</v>
          </cell>
          <cell r="K239">
            <v>38121</v>
          </cell>
          <cell r="L239" t="str">
            <v/>
          </cell>
          <cell r="M239" t="str">
            <v>2019</v>
          </cell>
          <cell r="N239" t="str">
            <v>New</v>
          </cell>
          <cell r="O239">
            <v>38200</v>
          </cell>
          <cell r="P239">
            <v>38643</v>
          </cell>
          <cell r="Q239" t="str">
            <v>NO</v>
          </cell>
          <cell r="R239" t="str">
            <v/>
          </cell>
          <cell r="S239"/>
          <cell r="T239" t="str">
            <v>No</v>
          </cell>
          <cell r="U239" t="str">
            <v>No</v>
          </cell>
          <cell r="V239" t="str">
            <v>No</v>
          </cell>
          <cell r="W239" t="str">
            <v/>
          </cell>
        </row>
        <row r="240">
          <cell r="B240">
            <v>61680</v>
          </cell>
          <cell r="C240">
            <v>100</v>
          </cell>
          <cell r="D240" t="str">
            <v>NEF 2003</v>
          </cell>
          <cell r="E240" t="str">
            <v>Potters Avenue Area Revitalization Project</v>
          </cell>
          <cell r="F240" t="str">
            <v>Potters Avenue Area Revitalization Limited Partnership</v>
          </cell>
          <cell r="G240" t="str">
            <v>SWAP, Inc.</v>
          </cell>
          <cell r="H240" t="str">
            <v>Kimberly Pereira</v>
          </cell>
          <cell r="I240" t="str">
            <v>Tracey Ferrara</v>
          </cell>
          <cell r="J240" t="str">
            <v>Damiano, Burk &amp; Nuttall, P.C.</v>
          </cell>
          <cell r="K240">
            <v>38230</v>
          </cell>
          <cell r="L240" t="str">
            <v/>
          </cell>
          <cell r="M240" t="str">
            <v>2019</v>
          </cell>
          <cell r="N240" t="str">
            <v>New</v>
          </cell>
          <cell r="O240">
            <v>38930</v>
          </cell>
          <cell r="P240">
            <v>38708</v>
          </cell>
          <cell r="Q240" t="str">
            <v>NO</v>
          </cell>
          <cell r="R240" t="str">
            <v/>
          </cell>
          <cell r="S240"/>
          <cell r="T240" t="str">
            <v>No</v>
          </cell>
          <cell r="U240" t="str">
            <v>No</v>
          </cell>
          <cell r="V240" t="str">
            <v>No</v>
          </cell>
          <cell r="W240" t="str">
            <v/>
          </cell>
        </row>
        <row r="241">
          <cell r="B241">
            <v>61683</v>
          </cell>
          <cell r="C241">
            <v>100</v>
          </cell>
          <cell r="D241" t="str">
            <v>NEF 2003</v>
          </cell>
          <cell r="E241" t="str">
            <v>Croft Place Townhomes</v>
          </cell>
          <cell r="F241" t="str">
            <v>Croft Place Townhomes LLC</v>
          </cell>
          <cell r="G241" t="str">
            <v>Delridge Neighborhoods Development Association (DNDA)</v>
          </cell>
          <cell r="H241" t="str">
            <v>Lisa Robinson</v>
          </cell>
          <cell r="I241" t="str">
            <v>Laura Pishion</v>
          </cell>
          <cell r="J241" t="str">
            <v>Loveridge Hunt &amp; Company</v>
          </cell>
          <cell r="K241">
            <v>38198</v>
          </cell>
          <cell r="L241">
            <v>43830</v>
          </cell>
          <cell r="M241" t="str">
            <v>2019</v>
          </cell>
          <cell r="N241" t="str">
            <v>New</v>
          </cell>
          <cell r="O241">
            <v>38534</v>
          </cell>
          <cell r="P241">
            <v>38538</v>
          </cell>
          <cell r="Q241" t="str">
            <v>NO</v>
          </cell>
          <cell r="R241" t="str">
            <v/>
          </cell>
          <cell r="S241"/>
          <cell r="T241" t="str">
            <v>No</v>
          </cell>
          <cell r="U241" t="str">
            <v>No</v>
          </cell>
          <cell r="V241" t="str">
            <v>No</v>
          </cell>
          <cell r="W241" t="str">
            <v/>
          </cell>
        </row>
        <row r="242">
          <cell r="B242">
            <v>61684</v>
          </cell>
          <cell r="C242">
            <v>100</v>
          </cell>
          <cell r="D242" t="str">
            <v>NEF 2004</v>
          </cell>
          <cell r="E242" t="str">
            <v>Historic Cooper School</v>
          </cell>
          <cell r="F242" t="str">
            <v>Historic Cooper School LLC</v>
          </cell>
          <cell r="G242" t="str">
            <v>Delridge Neighborhoods Development Association (DNDA)</v>
          </cell>
          <cell r="H242" t="str">
            <v>Lisa Robinson</v>
          </cell>
          <cell r="I242" t="str">
            <v>Laura Pishion</v>
          </cell>
          <cell r="J242" t="str">
            <v>Loveridge Hunt &amp; Company</v>
          </cell>
          <cell r="K242">
            <v>38524</v>
          </cell>
          <cell r="L242">
            <v>44196</v>
          </cell>
          <cell r="M242" t="str">
            <v>2020</v>
          </cell>
          <cell r="N242" t="str">
            <v>Substantial Rehab</v>
          </cell>
          <cell r="O242">
            <v>38702</v>
          </cell>
          <cell r="P242">
            <v>38700</v>
          </cell>
          <cell r="Q242" t="str">
            <v>NO</v>
          </cell>
          <cell r="R242" t="str">
            <v/>
          </cell>
          <cell r="S242"/>
          <cell r="T242" t="str">
            <v>No</v>
          </cell>
          <cell r="U242" t="str">
            <v>No</v>
          </cell>
          <cell r="V242" t="str">
            <v>No</v>
          </cell>
          <cell r="W242" t="str">
            <v/>
          </cell>
        </row>
        <row r="243">
          <cell r="B243">
            <v>61685</v>
          </cell>
          <cell r="C243">
            <v>100</v>
          </cell>
          <cell r="D243" t="str">
            <v>One Economy I</v>
          </cell>
          <cell r="E243" t="str">
            <v>West Seattle Community Resource Center</v>
          </cell>
          <cell r="F243" t="str">
            <v>West Seattle Community Resource Center LLC</v>
          </cell>
          <cell r="G243" t="str">
            <v>Delridge Neighborhoods Development Association (DNDA)</v>
          </cell>
          <cell r="H243" t="str">
            <v>Lisa Robinson</v>
          </cell>
          <cell r="I243" t="str">
            <v>Laura Pishion</v>
          </cell>
          <cell r="J243" t="str">
            <v>Loveridge Hunt &amp; Company</v>
          </cell>
          <cell r="K243">
            <v>38810</v>
          </cell>
          <cell r="L243" t="str">
            <v/>
          </cell>
          <cell r="M243" t="str">
            <v>2021</v>
          </cell>
          <cell r="N243" t="str">
            <v>New</v>
          </cell>
          <cell r="O243">
            <v>39147</v>
          </cell>
          <cell r="P243">
            <v>39171</v>
          </cell>
          <cell r="Q243" t="str">
            <v>NO</v>
          </cell>
          <cell r="R243" t="str">
            <v/>
          </cell>
          <cell r="S243"/>
          <cell r="T243" t="str">
            <v>No</v>
          </cell>
          <cell r="U243" t="str">
            <v>No</v>
          </cell>
          <cell r="V243" t="str">
            <v>No</v>
          </cell>
          <cell r="W243" t="str">
            <v/>
          </cell>
        </row>
        <row r="244">
          <cell r="B244">
            <v>61686</v>
          </cell>
          <cell r="C244">
            <v>19</v>
          </cell>
          <cell r="D244" t="str">
            <v>Fifth Third 2003</v>
          </cell>
          <cell r="E244" t="str">
            <v>New Riverbend Homes</v>
          </cell>
          <cell r="F244" t="str">
            <v>New Riverbend Homes LLC</v>
          </cell>
          <cell r="G244" t="str">
            <v>New Sunrise Properties, Inc.</v>
          </cell>
          <cell r="H244" t="str">
            <v>Lisa Days</v>
          </cell>
          <cell r="I244" t="str">
            <v>Tracey Ferrara</v>
          </cell>
          <cell r="J244" t="str">
            <v>Elek &amp; Noss LLC</v>
          </cell>
          <cell r="K244">
            <v>38908</v>
          </cell>
          <cell r="L244" t="str">
            <v/>
          </cell>
          <cell r="M244" t="str">
            <v>2021</v>
          </cell>
          <cell r="N244" t="str">
            <v>New</v>
          </cell>
          <cell r="O244">
            <v>39081</v>
          </cell>
          <cell r="P244">
            <v>38884</v>
          </cell>
          <cell r="Q244" t="str">
            <v>NO</v>
          </cell>
          <cell r="R244" t="str">
            <v/>
          </cell>
          <cell r="S244"/>
          <cell r="T244" t="str">
            <v>No</v>
          </cell>
          <cell r="U244" t="str">
            <v>No</v>
          </cell>
          <cell r="V244" t="str">
            <v>No</v>
          </cell>
          <cell r="W244" t="str">
            <v/>
          </cell>
        </row>
        <row r="245">
          <cell r="B245">
            <v>61686</v>
          </cell>
          <cell r="C245">
            <v>81</v>
          </cell>
          <cell r="D245" t="str">
            <v>NEF 2006</v>
          </cell>
          <cell r="E245" t="str">
            <v>New Riverbend Homes</v>
          </cell>
          <cell r="F245" t="str">
            <v>New Riverbend Homes LLC</v>
          </cell>
          <cell r="G245" t="str">
            <v>New Sunrise Properties, Inc.</v>
          </cell>
          <cell r="H245" t="str">
            <v>Lisa Days</v>
          </cell>
          <cell r="I245" t="str">
            <v>Tracey Ferrara</v>
          </cell>
          <cell r="J245" t="str">
            <v>Elek &amp; Noss LLC</v>
          </cell>
          <cell r="K245">
            <v>38908</v>
          </cell>
          <cell r="L245" t="str">
            <v/>
          </cell>
          <cell r="M245" t="str">
            <v>2021</v>
          </cell>
          <cell r="N245" t="str">
            <v>New</v>
          </cell>
          <cell r="O245">
            <v>39081</v>
          </cell>
          <cell r="P245">
            <v>38884</v>
          </cell>
          <cell r="Q245" t="str">
            <v>NO</v>
          </cell>
          <cell r="R245" t="str">
            <v/>
          </cell>
          <cell r="S245"/>
          <cell r="T245" t="str">
            <v>No</v>
          </cell>
          <cell r="U245" t="str">
            <v>No</v>
          </cell>
          <cell r="V245" t="str">
            <v>No</v>
          </cell>
          <cell r="W245" t="str">
            <v/>
          </cell>
        </row>
        <row r="246">
          <cell r="B246">
            <v>61692</v>
          </cell>
          <cell r="C246">
            <v>100</v>
          </cell>
          <cell r="D246" t="str">
            <v>Fannie Mae Homeless Initiative</v>
          </cell>
          <cell r="E246" t="str">
            <v>Harvard Place Apartments</v>
          </cell>
          <cell r="F246" t="str">
            <v>Harvard Place Apartments, L.P.</v>
          </cell>
          <cell r="G246" t="str">
            <v>Partners in Housing</v>
          </cell>
          <cell r="H246" t="str">
            <v>Gina Nelson</v>
          </cell>
          <cell r="I246" t="str">
            <v>Laura Pishion</v>
          </cell>
          <cell r="J246" t="str">
            <v>Keller &amp; Associates, LLP</v>
          </cell>
          <cell r="K246">
            <v>38212</v>
          </cell>
          <cell r="L246" t="str">
            <v/>
          </cell>
          <cell r="M246" t="str">
            <v>2020</v>
          </cell>
          <cell r="N246" t="str">
            <v>New</v>
          </cell>
          <cell r="O246">
            <v>38214</v>
          </cell>
          <cell r="P246">
            <v>38699</v>
          </cell>
          <cell r="Q246" t="str">
            <v>YES</v>
          </cell>
          <cell r="R246">
            <v>2018</v>
          </cell>
          <cell r="S246">
            <v>2018</v>
          </cell>
          <cell r="T246" t="str">
            <v>Yes</v>
          </cell>
          <cell r="U246" t="str">
            <v>Yes</v>
          </cell>
          <cell r="V246" t="str">
            <v>Yes</v>
          </cell>
          <cell r="W246" t="str">
            <v/>
          </cell>
        </row>
        <row r="247">
          <cell r="B247">
            <v>61698</v>
          </cell>
          <cell r="C247">
            <v>100</v>
          </cell>
          <cell r="D247" t="str">
            <v>NEF 2004</v>
          </cell>
          <cell r="E247" t="str">
            <v>Park Run</v>
          </cell>
          <cell r="F247" t="str">
            <v>Park Run Associates of Le Claire, L.P.</v>
          </cell>
          <cell r="G247" t="str">
            <v xml:space="preserve">Newbury Development Co. </v>
          </cell>
          <cell r="H247" t="str">
            <v>Kelly Wiegman</v>
          </cell>
          <cell r="I247" t="str">
            <v>Jennifer Rivera</v>
          </cell>
          <cell r="J247" t="str">
            <v>McGowen Hurst Clark &amp; Smith, P.C.</v>
          </cell>
          <cell r="K247">
            <v>38379</v>
          </cell>
          <cell r="L247">
            <v>43565</v>
          </cell>
          <cell r="M247" t="str">
            <v>2020</v>
          </cell>
          <cell r="N247" t="str">
            <v>New</v>
          </cell>
          <cell r="O247">
            <v>38717</v>
          </cell>
          <cell r="P247">
            <v>38686</v>
          </cell>
          <cell r="Q247" t="str">
            <v>NO</v>
          </cell>
          <cell r="R247" t="str">
            <v/>
          </cell>
          <cell r="S247"/>
          <cell r="T247" t="str">
            <v>No</v>
          </cell>
          <cell r="U247" t="str">
            <v>No</v>
          </cell>
          <cell r="V247" t="str">
            <v>No</v>
          </cell>
          <cell r="W247" t="str">
            <v/>
          </cell>
        </row>
        <row r="248">
          <cell r="B248">
            <v>61703</v>
          </cell>
          <cell r="C248">
            <v>100</v>
          </cell>
          <cell r="D248" t="str">
            <v>NEF 2003</v>
          </cell>
          <cell r="E248" t="str">
            <v>Clare Apartments</v>
          </cell>
          <cell r="F248" t="str">
            <v>Clare Apartments Limited Partnership</v>
          </cell>
          <cell r="G248" t="str">
            <v>Clare Housing</v>
          </cell>
          <cell r="H248" t="str">
            <v>Samuel Stephens</v>
          </cell>
          <cell r="I248" t="str">
            <v>Jennifer Rivera</v>
          </cell>
          <cell r="J248" t="str">
            <v>Mahoney Ulbrich Christiansen Russ</v>
          </cell>
          <cell r="K248">
            <v>38337</v>
          </cell>
          <cell r="L248">
            <v>43830</v>
          </cell>
          <cell r="M248" t="str">
            <v>2019</v>
          </cell>
          <cell r="N248" t="str">
            <v>New</v>
          </cell>
          <cell r="O248">
            <v>38595</v>
          </cell>
          <cell r="P248">
            <v>38588</v>
          </cell>
          <cell r="Q248" t="str">
            <v>NO</v>
          </cell>
          <cell r="R248" t="str">
            <v/>
          </cell>
          <cell r="S248"/>
          <cell r="T248" t="str">
            <v>No</v>
          </cell>
          <cell r="U248" t="str">
            <v>No</v>
          </cell>
          <cell r="V248" t="str">
            <v>No</v>
          </cell>
          <cell r="W248" t="str">
            <v/>
          </cell>
        </row>
        <row r="249">
          <cell r="B249">
            <v>61706</v>
          </cell>
          <cell r="C249">
            <v>100</v>
          </cell>
          <cell r="D249" t="str">
            <v>NEF 2004</v>
          </cell>
          <cell r="E249" t="str">
            <v>RoseHaven Cottages</v>
          </cell>
          <cell r="F249" t="str">
            <v>WWHA-Rosehaven Cottages Limited Partnership</v>
          </cell>
          <cell r="G249" t="str">
            <v>Walla Walla (WA) Housing Authority</v>
          </cell>
          <cell r="H249" t="str">
            <v>Melanie Niemeyer</v>
          </cell>
          <cell r="I249" t="str">
            <v>Laura Pishion</v>
          </cell>
          <cell r="J249" t="str">
            <v>CliftonLarsonAllen (Seattle)</v>
          </cell>
          <cell r="K249">
            <v>38483</v>
          </cell>
          <cell r="L249">
            <v>44196</v>
          </cell>
          <cell r="M249" t="str">
            <v>2020</v>
          </cell>
          <cell r="N249" t="str">
            <v>New</v>
          </cell>
          <cell r="O249">
            <v>38718</v>
          </cell>
          <cell r="P249">
            <v>38686</v>
          </cell>
          <cell r="Q249" t="str">
            <v>NO</v>
          </cell>
          <cell r="R249" t="str">
            <v/>
          </cell>
          <cell r="S249"/>
          <cell r="T249" t="str">
            <v>No</v>
          </cell>
          <cell r="U249" t="str">
            <v>No</v>
          </cell>
          <cell r="V249" t="str">
            <v>No</v>
          </cell>
          <cell r="W249" t="str">
            <v/>
          </cell>
        </row>
        <row r="250">
          <cell r="B250">
            <v>61710</v>
          </cell>
          <cell r="C250">
            <v>100</v>
          </cell>
          <cell r="D250" t="str">
            <v>NEF 2004</v>
          </cell>
          <cell r="E250" t="str">
            <v>Ashley Place</v>
          </cell>
          <cell r="F250" t="str">
            <v>Ashley Place Limited Partnership</v>
          </cell>
          <cell r="G250" t="str">
            <v>Denham Springs Housing Authority</v>
          </cell>
          <cell r="H250" t="str">
            <v>Sandy Baker</v>
          </cell>
          <cell r="I250" t="str">
            <v>Jennifer Rivera</v>
          </cell>
          <cell r="J250" t="str">
            <v>Little &amp; Associates LLC</v>
          </cell>
          <cell r="K250">
            <v>38532</v>
          </cell>
          <cell r="L250" t="str">
            <v/>
          </cell>
          <cell r="M250" t="str">
            <v>2021</v>
          </cell>
          <cell r="N250" t="str">
            <v>New</v>
          </cell>
          <cell r="O250">
            <v>38869</v>
          </cell>
          <cell r="P250">
            <v>38869</v>
          </cell>
          <cell r="Q250" t="str">
            <v>NO</v>
          </cell>
          <cell r="R250" t="str">
            <v/>
          </cell>
          <cell r="S250"/>
          <cell r="T250" t="str">
            <v>No</v>
          </cell>
          <cell r="U250" t="str">
            <v>No</v>
          </cell>
          <cell r="V250" t="str">
            <v>No</v>
          </cell>
          <cell r="W250" t="str">
            <v/>
          </cell>
        </row>
        <row r="251">
          <cell r="B251">
            <v>61711</v>
          </cell>
          <cell r="C251">
            <v>100</v>
          </cell>
          <cell r="D251" t="str">
            <v>NYEF 2002</v>
          </cell>
          <cell r="E251" t="str">
            <v>East 129th Street</v>
          </cell>
          <cell r="F251" t="str">
            <v>East 129th Street Cluster L.P.</v>
          </cell>
          <cell r="G251" t="str">
            <v>EHD Corporation</v>
          </cell>
          <cell r="H251" t="str">
            <v>Rayla Maurin</v>
          </cell>
          <cell r="I251" t="str">
            <v>Lisa Taylor</v>
          </cell>
          <cell r="J251" t="str">
            <v>Tyrone Anthony Sellers, CPA</v>
          </cell>
          <cell r="K251">
            <v>38135</v>
          </cell>
          <cell r="L251" t="str">
            <v/>
          </cell>
          <cell r="M251" t="str">
            <v>2019</v>
          </cell>
          <cell r="N251" t="str">
            <v>Gut Rehab</v>
          </cell>
          <cell r="O251">
            <v>38870</v>
          </cell>
          <cell r="P251">
            <v>38596</v>
          </cell>
          <cell r="Q251" t="str">
            <v>YES</v>
          </cell>
          <cell r="R251">
            <v>2018</v>
          </cell>
          <cell r="S251">
            <v>2018</v>
          </cell>
          <cell r="T251" t="str">
            <v>Yes</v>
          </cell>
          <cell r="U251" t="str">
            <v>Yes</v>
          </cell>
          <cell r="V251" t="str">
            <v>Yes</v>
          </cell>
          <cell r="W251" t="str">
            <v/>
          </cell>
        </row>
        <row r="252">
          <cell r="B252">
            <v>61717</v>
          </cell>
          <cell r="C252">
            <v>100</v>
          </cell>
          <cell r="D252" t="str">
            <v>NEF 2004</v>
          </cell>
          <cell r="E252" t="str">
            <v>160 South 2nd Street</v>
          </cell>
          <cell r="F252" t="str">
            <v>160 South 2nd Street L.P.</v>
          </cell>
          <cell r="G252" t="str">
            <v>Los Sures</v>
          </cell>
          <cell r="H252" t="str">
            <v>Rayla Maurin</v>
          </cell>
          <cell r="I252" t="str">
            <v>Lisa Taylor</v>
          </cell>
          <cell r="J252" t="str">
            <v>CohnReznick (NY)</v>
          </cell>
          <cell r="K252">
            <v>38569</v>
          </cell>
          <cell r="L252" t="str">
            <v/>
          </cell>
          <cell r="M252" t="str">
            <v>2021</v>
          </cell>
          <cell r="N252" t="str">
            <v>Gut Rehab</v>
          </cell>
          <cell r="O252">
            <v>39022</v>
          </cell>
          <cell r="P252">
            <v>39211</v>
          </cell>
          <cell r="Q252" t="str">
            <v>NO</v>
          </cell>
          <cell r="R252" t="str">
            <v/>
          </cell>
          <cell r="S252"/>
          <cell r="T252" t="str">
            <v>No</v>
          </cell>
          <cell r="U252" t="str">
            <v>No</v>
          </cell>
          <cell r="V252" t="str">
            <v>No</v>
          </cell>
          <cell r="W252" t="str">
            <v/>
          </cell>
        </row>
        <row r="253">
          <cell r="B253">
            <v>61720</v>
          </cell>
          <cell r="C253">
            <v>100</v>
          </cell>
          <cell r="D253" t="str">
            <v>NEF 2006</v>
          </cell>
          <cell r="E253" t="str">
            <v>Cecil Housing</v>
          </cell>
          <cell r="F253" t="str">
            <v>Cecil Housing LP</v>
          </cell>
          <cell r="G253" t="str">
            <v>Achieve Ability, Inc.</v>
          </cell>
          <cell r="H253" t="str">
            <v>Lisa Griffin</v>
          </cell>
          <cell r="I253" t="str">
            <v>Tracey Ferrara</v>
          </cell>
          <cell r="J253" t="str">
            <v>Novogradac &amp; Company LLP (Malvern, PA)</v>
          </cell>
          <cell r="K253">
            <v>39037</v>
          </cell>
          <cell r="L253" t="str">
            <v/>
          </cell>
          <cell r="M253" t="str">
            <v>2021</v>
          </cell>
          <cell r="N253" t="str">
            <v>Substantial Rehab</v>
          </cell>
          <cell r="O253">
            <v>39401</v>
          </cell>
          <cell r="P253">
            <v>39325</v>
          </cell>
          <cell r="Q253" t="str">
            <v>NO</v>
          </cell>
          <cell r="R253" t="str">
            <v/>
          </cell>
          <cell r="S253"/>
          <cell r="T253" t="str">
            <v>No</v>
          </cell>
          <cell r="U253" t="str">
            <v>No</v>
          </cell>
          <cell r="V253" t="str">
            <v>No</v>
          </cell>
          <cell r="W253" t="str">
            <v/>
          </cell>
        </row>
        <row r="254">
          <cell r="B254">
            <v>61721</v>
          </cell>
          <cell r="C254">
            <v>100</v>
          </cell>
          <cell r="D254" t="str">
            <v>NEF 2004</v>
          </cell>
          <cell r="E254" t="str">
            <v>Cornerstone Manor (NY)</v>
          </cell>
          <cell r="F254" t="str">
            <v>Cornerstone Manor, L.P.</v>
          </cell>
          <cell r="G254" t="str">
            <v>City Mission Society, Inc.</v>
          </cell>
          <cell r="H254" t="str">
            <v>Lisa Taylor</v>
          </cell>
          <cell r="I254" t="str">
            <v>Tracey Ferrara</v>
          </cell>
          <cell r="J254" t="str">
            <v>Freed Maxick CPAs, PC</v>
          </cell>
          <cell r="K254">
            <v>38565</v>
          </cell>
          <cell r="L254">
            <v>44196</v>
          </cell>
          <cell r="M254" t="str">
            <v>2020</v>
          </cell>
          <cell r="N254" t="str">
            <v>New</v>
          </cell>
          <cell r="O254">
            <v>38868</v>
          </cell>
          <cell r="P254">
            <v>38911</v>
          </cell>
          <cell r="Q254" t="str">
            <v>NO</v>
          </cell>
          <cell r="R254" t="str">
            <v/>
          </cell>
          <cell r="S254"/>
          <cell r="T254" t="str">
            <v>No</v>
          </cell>
          <cell r="U254" t="str">
            <v>No</v>
          </cell>
          <cell r="V254" t="str">
            <v>No</v>
          </cell>
          <cell r="W254" t="str">
            <v/>
          </cell>
        </row>
        <row r="255">
          <cell r="B255">
            <v>61723</v>
          </cell>
          <cell r="C255">
            <v>100</v>
          </cell>
          <cell r="D255" t="str">
            <v>BOACHIF II</v>
          </cell>
          <cell r="E255" t="str">
            <v>San Mateo Rotary Floritas</v>
          </cell>
          <cell r="F255" t="str">
            <v>San Mateo Rotary Floritas, L.P., A California Limited Partnership</v>
          </cell>
          <cell r="G255" t="str">
            <v>Rotary Haciendas, Inc.</v>
          </cell>
          <cell r="H255" t="str">
            <v>Gail Monahan</v>
          </cell>
          <cell r="I255" t="str">
            <v>Laura Pishion</v>
          </cell>
          <cell r="J255" t="str">
            <v>Lindquist, Von Husen &amp; Joyce, LLP</v>
          </cell>
          <cell r="K255">
            <v>38338</v>
          </cell>
          <cell r="L255">
            <v>43830</v>
          </cell>
          <cell r="M255" t="str">
            <v>2019</v>
          </cell>
          <cell r="N255" t="str">
            <v>New</v>
          </cell>
          <cell r="O255">
            <v>38656</v>
          </cell>
          <cell r="P255">
            <v>38651</v>
          </cell>
          <cell r="Q255" t="str">
            <v>YES</v>
          </cell>
          <cell r="R255">
            <v>2018</v>
          </cell>
          <cell r="S255">
            <v>2018</v>
          </cell>
          <cell r="T255" t="str">
            <v>Yes</v>
          </cell>
          <cell r="U255" t="str">
            <v>Yes</v>
          </cell>
          <cell r="V255" t="str">
            <v>Yes</v>
          </cell>
          <cell r="W255" t="str">
            <v/>
          </cell>
        </row>
        <row r="256">
          <cell r="B256">
            <v>61726</v>
          </cell>
          <cell r="C256">
            <v>100</v>
          </cell>
          <cell r="D256" t="str">
            <v>NEF 2003</v>
          </cell>
          <cell r="E256" t="str">
            <v>Cambridge Townhomes</v>
          </cell>
          <cell r="F256" t="str">
            <v>Cambridge Associates, L.P.</v>
          </cell>
          <cell r="G256" t="str">
            <v>Vatterott Properties, Inc.</v>
          </cell>
          <cell r="H256" t="str">
            <v>Molly Gillis</v>
          </cell>
          <cell r="I256" t="str">
            <v>Jennifer Rivera</v>
          </cell>
          <cell r="J256" t="str">
            <v>Lemler Group, LLC</v>
          </cell>
          <cell r="K256">
            <v>38218</v>
          </cell>
          <cell r="L256" t="str">
            <v/>
          </cell>
          <cell r="M256" t="str">
            <v>2020</v>
          </cell>
          <cell r="N256" t="str">
            <v>Moderate Rehab</v>
          </cell>
          <cell r="O256">
            <v>38749</v>
          </cell>
          <cell r="P256">
            <v>38564</v>
          </cell>
          <cell r="Q256" t="str">
            <v>NO</v>
          </cell>
          <cell r="R256" t="str">
            <v/>
          </cell>
          <cell r="S256"/>
          <cell r="T256" t="str">
            <v>No</v>
          </cell>
          <cell r="U256" t="str">
            <v>No</v>
          </cell>
          <cell r="V256" t="str">
            <v>No</v>
          </cell>
          <cell r="W256" t="str">
            <v/>
          </cell>
        </row>
        <row r="257">
          <cell r="B257">
            <v>61727</v>
          </cell>
          <cell r="C257">
            <v>100</v>
          </cell>
          <cell r="D257" t="str">
            <v>NEF 2005</v>
          </cell>
          <cell r="E257" t="str">
            <v>River West South Development</v>
          </cell>
          <cell r="F257" t="str">
            <v>River West South LP</v>
          </cell>
          <cell r="G257" t="str">
            <v>Peoria (IL) Housing Authority</v>
          </cell>
          <cell r="H257" t="str">
            <v>Eileen Kelly</v>
          </cell>
          <cell r="I257" t="str">
            <v>Jennifer Rivera</v>
          </cell>
          <cell r="J257" t="str">
            <v>Wieland &amp; Company, Inc.</v>
          </cell>
          <cell r="K257">
            <v>38716</v>
          </cell>
          <cell r="L257" t="str">
            <v/>
          </cell>
          <cell r="M257" t="str">
            <v>2020</v>
          </cell>
          <cell r="N257" t="str">
            <v>New</v>
          </cell>
          <cell r="O257">
            <v>38970</v>
          </cell>
          <cell r="P257">
            <v>38960</v>
          </cell>
          <cell r="Q257" t="str">
            <v>YES</v>
          </cell>
          <cell r="R257">
            <v>2018</v>
          </cell>
          <cell r="S257">
            <v>2018</v>
          </cell>
          <cell r="T257" t="str">
            <v>Yes</v>
          </cell>
          <cell r="U257" t="str">
            <v>Yes</v>
          </cell>
          <cell r="V257" t="str">
            <v>Yes</v>
          </cell>
          <cell r="W257" t="str">
            <v/>
          </cell>
        </row>
        <row r="258">
          <cell r="B258">
            <v>61729</v>
          </cell>
          <cell r="C258">
            <v>100</v>
          </cell>
          <cell r="D258" t="str">
            <v>Nationwide G.F. II</v>
          </cell>
          <cell r="E258" t="str">
            <v>Meridian Stratford Place Senior Apartments</v>
          </cell>
          <cell r="F258" t="str">
            <v>Meridian Stratford Place LDHA L.P.</v>
          </cell>
          <cell r="G258" t="str">
            <v>Whitney Capital Company LLC</v>
          </cell>
          <cell r="H258" t="str">
            <v>Eileen Kelly</v>
          </cell>
          <cell r="I258" t="str">
            <v>Jennifer Rivera</v>
          </cell>
          <cell r="J258" t="str">
            <v/>
          </cell>
          <cell r="K258">
            <v>38121</v>
          </cell>
          <cell r="L258">
            <v>43466</v>
          </cell>
          <cell r="M258" t="str">
            <v>2018</v>
          </cell>
          <cell r="N258" t="str">
            <v>New</v>
          </cell>
          <cell r="O258">
            <v>37622</v>
          </cell>
          <cell r="P258">
            <v>38002</v>
          </cell>
          <cell r="Q258" t="str">
            <v>NEF DISPOSED INTEREST IN 2019</v>
          </cell>
          <cell r="R258" t="str">
            <v/>
          </cell>
          <cell r="S258"/>
          <cell r="T258" t="str">
            <v>No</v>
          </cell>
          <cell r="U258" t="str">
            <v>No</v>
          </cell>
          <cell r="V258" t="str">
            <v>N/A</v>
          </cell>
          <cell r="W258" t="str">
            <v/>
          </cell>
        </row>
        <row r="259">
          <cell r="B259">
            <v>61730</v>
          </cell>
          <cell r="C259">
            <v>100</v>
          </cell>
          <cell r="D259" t="str">
            <v>NEF 2006 II</v>
          </cell>
          <cell r="E259" t="str">
            <v>Shawnee Landing</v>
          </cell>
          <cell r="F259" t="str">
            <v>Shawnee Landing Townhomes, L.P.</v>
          </cell>
          <cell r="G259" t="str">
            <v>Belmont Housing Resources for WNY, Inc.</v>
          </cell>
          <cell r="H259" t="str">
            <v>Jessica Polak</v>
          </cell>
          <cell r="I259" t="str">
            <v>Tracey Ferrara</v>
          </cell>
          <cell r="J259" t="str">
            <v>Freed Maxick CPAs, PC</v>
          </cell>
          <cell r="K259">
            <v>39022</v>
          </cell>
          <cell r="L259" t="str">
            <v/>
          </cell>
          <cell r="M259" t="str">
            <v>2022</v>
          </cell>
          <cell r="N259" t="str">
            <v>New</v>
          </cell>
          <cell r="O259">
            <v>39387</v>
          </cell>
          <cell r="P259">
            <v>39538</v>
          </cell>
          <cell r="Q259" t="str">
            <v>NO</v>
          </cell>
          <cell r="R259" t="str">
            <v/>
          </cell>
          <cell r="S259"/>
          <cell r="T259" t="str">
            <v>No</v>
          </cell>
          <cell r="U259" t="str">
            <v>No</v>
          </cell>
          <cell r="V259" t="str">
            <v>No</v>
          </cell>
          <cell r="W259" t="str">
            <v/>
          </cell>
        </row>
        <row r="260">
          <cell r="B260">
            <v>61732</v>
          </cell>
          <cell r="C260">
            <v>100</v>
          </cell>
          <cell r="D260" t="str">
            <v>One Economy I</v>
          </cell>
          <cell r="E260" t="str">
            <v xml:space="preserve">Peaceful Valley </v>
          </cell>
          <cell r="F260" t="str">
            <v>Peaceful Valley Townhouses L.P.</v>
          </cell>
          <cell r="G260" t="str">
            <v>Liberty Affordable Housing, Inc.</v>
          </cell>
          <cell r="H260" t="str">
            <v>Jessica Polak</v>
          </cell>
          <cell r="I260" t="str">
            <v>Tracey Ferrara</v>
          </cell>
          <cell r="J260" t="str">
            <v>Teal, Becker &amp; Chiarmonte, CPAs, P.C.</v>
          </cell>
          <cell r="K260">
            <v>38657</v>
          </cell>
          <cell r="L260" t="str">
            <v/>
          </cell>
          <cell r="M260" t="str">
            <v>2023</v>
          </cell>
          <cell r="N260" t="str">
            <v>New</v>
          </cell>
          <cell r="O260">
            <v>39005</v>
          </cell>
          <cell r="P260">
            <v>39329</v>
          </cell>
          <cell r="Q260" t="str">
            <v>NO</v>
          </cell>
          <cell r="R260" t="str">
            <v/>
          </cell>
          <cell r="S260"/>
          <cell r="T260" t="str">
            <v>No</v>
          </cell>
          <cell r="U260" t="str">
            <v>No</v>
          </cell>
          <cell r="V260" t="str">
            <v>No</v>
          </cell>
          <cell r="W260" t="str">
            <v/>
          </cell>
        </row>
        <row r="261">
          <cell r="B261">
            <v>61734</v>
          </cell>
          <cell r="C261">
            <v>100</v>
          </cell>
          <cell r="D261" t="str">
            <v>NEF 2004</v>
          </cell>
          <cell r="E261" t="str">
            <v>Hudson Homestead</v>
          </cell>
          <cell r="F261" t="str">
            <v>Hudson Homesteads, L.P. A New York Limited Partnership and Redevelopment Company</v>
          </cell>
          <cell r="G261" t="str">
            <v>Galvan Housing Resources Inc.</v>
          </cell>
          <cell r="H261" t="str">
            <v>Jessica Polak</v>
          </cell>
          <cell r="I261" t="str">
            <v>Tracey Ferrara</v>
          </cell>
          <cell r="J261" t="str">
            <v>Geltrude &amp; Company CPA</v>
          </cell>
          <cell r="K261">
            <v>38586</v>
          </cell>
          <cell r="L261" t="str">
            <v/>
          </cell>
          <cell r="M261" t="str">
            <v>2022</v>
          </cell>
          <cell r="N261" t="str">
            <v>Gut Rehab</v>
          </cell>
          <cell r="O261">
            <v>38899</v>
          </cell>
          <cell r="P261">
            <v>39307</v>
          </cell>
          <cell r="Q261" t="str">
            <v>YES</v>
          </cell>
          <cell r="R261">
            <v>2018</v>
          </cell>
          <cell r="S261">
            <v>2018</v>
          </cell>
          <cell r="T261" t="str">
            <v>Yes</v>
          </cell>
          <cell r="U261" t="str">
            <v>Yes</v>
          </cell>
          <cell r="V261" t="str">
            <v>Yes</v>
          </cell>
          <cell r="W261" t="str">
            <v/>
          </cell>
        </row>
        <row r="262">
          <cell r="B262">
            <v>61735</v>
          </cell>
          <cell r="C262">
            <v>100</v>
          </cell>
          <cell r="D262" t="str">
            <v>NEF 2003</v>
          </cell>
          <cell r="E262" t="str">
            <v>Nathan Castle</v>
          </cell>
          <cell r="F262" t="str">
            <v>Nathan Castle Apartments, L.P.</v>
          </cell>
          <cell r="G262" t="str">
            <v>Edgemere Development</v>
          </cell>
          <cell r="H262" t="str">
            <v>Jessica Polak</v>
          </cell>
          <cell r="I262" t="str">
            <v>Tracey Ferrara</v>
          </cell>
          <cell r="J262" t="str">
            <v>Flaherty Salmin CPAs</v>
          </cell>
          <cell r="K262">
            <v>38239</v>
          </cell>
          <cell r="L262">
            <v>43830</v>
          </cell>
          <cell r="M262" t="str">
            <v>2019</v>
          </cell>
          <cell r="N262" t="str">
            <v>Moderate Rehab</v>
          </cell>
          <cell r="O262">
            <v>38323</v>
          </cell>
          <cell r="P262">
            <v>38488</v>
          </cell>
          <cell r="Q262" t="str">
            <v>NO</v>
          </cell>
          <cell r="R262" t="str">
            <v/>
          </cell>
          <cell r="S262"/>
          <cell r="T262" t="str">
            <v>No</v>
          </cell>
          <cell r="U262" t="str">
            <v>No</v>
          </cell>
          <cell r="V262" t="str">
            <v>No</v>
          </cell>
          <cell r="W262" t="str">
            <v/>
          </cell>
        </row>
        <row r="263">
          <cell r="B263">
            <v>61736</v>
          </cell>
          <cell r="C263">
            <v>100</v>
          </cell>
          <cell r="D263" t="str">
            <v>BOACHIF III</v>
          </cell>
          <cell r="E263" t="str">
            <v>Victory Ridge (NY)</v>
          </cell>
          <cell r="F263" t="str">
            <v>Victory Ridge Apartments, L.P.</v>
          </cell>
          <cell r="G263" t="str">
            <v>Catholic Health System</v>
          </cell>
          <cell r="H263" t="str">
            <v>Jessica Polak</v>
          </cell>
          <cell r="I263" t="str">
            <v>Tracey Ferrara</v>
          </cell>
          <cell r="J263" t="str">
            <v>EFPR Group</v>
          </cell>
          <cell r="K263">
            <v>38504</v>
          </cell>
          <cell r="L263" t="str">
            <v/>
          </cell>
          <cell r="M263" t="str">
            <v>2020</v>
          </cell>
          <cell r="N263" t="str">
            <v>Gut Rehab</v>
          </cell>
          <cell r="O263">
            <v>38838</v>
          </cell>
          <cell r="P263">
            <v>38832</v>
          </cell>
          <cell r="Q263" t="str">
            <v>YES</v>
          </cell>
          <cell r="R263">
            <v>2018</v>
          </cell>
          <cell r="S263">
            <v>2018</v>
          </cell>
          <cell r="T263" t="str">
            <v>Yes</v>
          </cell>
          <cell r="U263" t="str">
            <v>Yes</v>
          </cell>
          <cell r="V263" t="str">
            <v>Yes</v>
          </cell>
          <cell r="W263" t="str">
            <v/>
          </cell>
        </row>
        <row r="264">
          <cell r="B264">
            <v>61741</v>
          </cell>
          <cell r="C264">
            <v>100</v>
          </cell>
          <cell r="D264" t="str">
            <v>TD Banknorth 2009</v>
          </cell>
          <cell r="E264" t="str">
            <v>Osun Village</v>
          </cell>
          <cell r="F264" t="str">
            <v>Osun Village Partnership, L.P.</v>
          </cell>
          <cell r="G264" t="str">
            <v>Universal Community Homes, Inc.</v>
          </cell>
          <cell r="H264" t="str">
            <v>Lisa Griffin</v>
          </cell>
          <cell r="I264" t="str">
            <v>Tracey Ferrara</v>
          </cell>
          <cell r="J264" t="str">
            <v>Katherine R. Conlon, CPA</v>
          </cell>
          <cell r="K264">
            <v>40087</v>
          </cell>
          <cell r="L264" t="str">
            <v/>
          </cell>
          <cell r="M264" t="str">
            <v>2026</v>
          </cell>
          <cell r="N264" t="str">
            <v>New</v>
          </cell>
          <cell r="O264">
            <v>40452</v>
          </cell>
          <cell r="P264">
            <v>40527</v>
          </cell>
          <cell r="Q264" t="str">
            <v>NO</v>
          </cell>
          <cell r="R264" t="str">
            <v/>
          </cell>
          <cell r="S264"/>
          <cell r="T264"/>
          <cell r="U264" t="str">
            <v>No</v>
          </cell>
          <cell r="V264" t="str">
            <v>No</v>
          </cell>
          <cell r="W264" t="str">
            <v/>
          </cell>
        </row>
        <row r="265">
          <cell r="B265">
            <v>61742</v>
          </cell>
          <cell r="C265">
            <v>100</v>
          </cell>
          <cell r="D265" t="str">
            <v>NEF 2004</v>
          </cell>
          <cell r="E265" t="str">
            <v>Ardmore Crossing</v>
          </cell>
          <cell r="F265" t="str">
            <v>Greenfield Commons Apartments Associates, LP</v>
          </cell>
          <cell r="G265" t="str">
            <v>Canus Corporation</v>
          </cell>
          <cell r="H265" t="str">
            <v>Lisa Griffin</v>
          </cell>
          <cell r="I265" t="str">
            <v>Tracey Ferrara</v>
          </cell>
          <cell r="J265" t="str">
            <v>Bush Tecosky Goodman Feldman LLC</v>
          </cell>
          <cell r="K265">
            <v>38540</v>
          </cell>
          <cell r="L265" t="str">
            <v/>
          </cell>
          <cell r="M265" t="str">
            <v>2021</v>
          </cell>
          <cell r="N265" t="str">
            <v>New</v>
          </cell>
          <cell r="O265">
            <v>38944</v>
          </cell>
          <cell r="P265">
            <v>38923</v>
          </cell>
          <cell r="Q265" t="str">
            <v>NO</v>
          </cell>
          <cell r="R265" t="str">
            <v/>
          </cell>
          <cell r="S265"/>
          <cell r="T265" t="str">
            <v>No</v>
          </cell>
          <cell r="U265" t="str">
            <v>No</v>
          </cell>
          <cell r="V265" t="str">
            <v>No</v>
          </cell>
          <cell r="W265" t="str">
            <v/>
          </cell>
        </row>
        <row r="266">
          <cell r="B266">
            <v>61745</v>
          </cell>
          <cell r="C266">
            <v>100</v>
          </cell>
          <cell r="D266" t="str">
            <v>NEF 2006 II</v>
          </cell>
          <cell r="E266" t="str">
            <v>Fox Run Crossing</v>
          </cell>
          <cell r="F266" t="str">
            <v>Fox Run Crossing, LLC</v>
          </cell>
          <cell r="G266" t="str">
            <v>Community Action Commission of Pike County (CAC)</v>
          </cell>
          <cell r="H266" t="str">
            <v>Lisa Days</v>
          </cell>
          <cell r="I266" t="str">
            <v>Tracey Ferrara</v>
          </cell>
          <cell r="J266" t="str">
            <v>Novogradac &amp; Company LLP (Cleveland)</v>
          </cell>
          <cell r="K266">
            <v>39077</v>
          </cell>
          <cell r="L266" t="str">
            <v/>
          </cell>
          <cell r="M266" t="str">
            <v>2021</v>
          </cell>
          <cell r="N266" t="str">
            <v>New</v>
          </cell>
          <cell r="O266">
            <v>39052</v>
          </cell>
          <cell r="P266">
            <v>39408</v>
          </cell>
          <cell r="Q266" t="str">
            <v>NO</v>
          </cell>
          <cell r="R266" t="str">
            <v/>
          </cell>
          <cell r="S266"/>
          <cell r="T266" t="str">
            <v>No</v>
          </cell>
          <cell r="U266" t="str">
            <v>No</v>
          </cell>
          <cell r="V266" t="str">
            <v>No</v>
          </cell>
          <cell r="W266" t="str">
            <v/>
          </cell>
        </row>
        <row r="267">
          <cell r="B267">
            <v>61746</v>
          </cell>
          <cell r="C267">
            <v>100</v>
          </cell>
          <cell r="D267" t="str">
            <v>NEF 2005</v>
          </cell>
          <cell r="E267" t="str">
            <v>Salem Elderly Apartments</v>
          </cell>
          <cell r="F267" t="str">
            <v>Salem Senior Housing, LLC</v>
          </cell>
          <cell r="G267" t="str">
            <v>PathStone</v>
          </cell>
          <cell r="H267" t="str">
            <v>Judy Jackson</v>
          </cell>
          <cell r="I267" t="str">
            <v>Tracey Ferrara</v>
          </cell>
          <cell r="J267" t="str">
            <v>Heveron &amp; Company CPAs, PLLC</v>
          </cell>
          <cell r="K267">
            <v>38678</v>
          </cell>
          <cell r="L267">
            <v>43921</v>
          </cell>
          <cell r="M267" t="str">
            <v>2021</v>
          </cell>
          <cell r="N267" t="str">
            <v>New</v>
          </cell>
          <cell r="O267" t="str">
            <v/>
          </cell>
          <cell r="P267">
            <v>39002</v>
          </cell>
          <cell r="Q267" t="str">
            <v>NO</v>
          </cell>
          <cell r="R267" t="str">
            <v/>
          </cell>
          <cell r="S267"/>
          <cell r="T267" t="str">
            <v>No</v>
          </cell>
          <cell r="U267" t="str">
            <v>No</v>
          </cell>
          <cell r="V267" t="str">
            <v>No</v>
          </cell>
          <cell r="W267" t="str">
            <v/>
          </cell>
        </row>
        <row r="268">
          <cell r="B268">
            <v>61748</v>
          </cell>
          <cell r="C268">
            <v>100</v>
          </cell>
          <cell r="D268" t="str">
            <v>NEF 2003</v>
          </cell>
          <cell r="E268" t="str">
            <v>Boone Ave Apartments</v>
          </cell>
          <cell r="F268" t="str">
            <v>Boone Avenue Apartments Limited Partnership</v>
          </cell>
          <cell r="G268" t="str">
            <v>Project for Pride in Living, Inc.</v>
          </cell>
          <cell r="H268" t="str">
            <v>Samuel Stephens</v>
          </cell>
          <cell r="I268" t="str">
            <v>Jennifer Rivera</v>
          </cell>
          <cell r="J268" t="str">
            <v>Mahoney Ulbrich Christiansen Russ</v>
          </cell>
          <cell r="K268">
            <v>38336</v>
          </cell>
          <cell r="L268">
            <v>43830</v>
          </cell>
          <cell r="M268" t="str">
            <v>2019</v>
          </cell>
          <cell r="N268" t="str">
            <v>New</v>
          </cell>
          <cell r="O268">
            <v>38595</v>
          </cell>
          <cell r="P268">
            <v>38639</v>
          </cell>
          <cell r="Q268" t="str">
            <v>NO</v>
          </cell>
          <cell r="R268" t="str">
            <v/>
          </cell>
          <cell r="S268"/>
          <cell r="T268" t="str">
            <v>No</v>
          </cell>
          <cell r="U268" t="str">
            <v>No</v>
          </cell>
          <cell r="V268" t="str">
            <v>No</v>
          </cell>
          <cell r="W268" t="str">
            <v/>
          </cell>
        </row>
        <row r="269">
          <cell r="B269">
            <v>61750</v>
          </cell>
          <cell r="C269">
            <v>100</v>
          </cell>
          <cell r="D269" t="str">
            <v>Nationwide G.F. II</v>
          </cell>
          <cell r="E269" t="str">
            <v>Daytona Gardens Apts.</v>
          </cell>
          <cell r="F269" t="str">
            <v>Gardens of Daytona Ltd.</v>
          </cell>
          <cell r="G269" t="str">
            <v>Heritage Affordable Development, Inc.</v>
          </cell>
          <cell r="H269" t="str">
            <v>Judy Jackson</v>
          </cell>
          <cell r="I269" t="str">
            <v>Tracey Ferrara</v>
          </cell>
          <cell r="J269" t="str">
            <v>Weil, Akman, Baylin &amp; Coleman, P.A.</v>
          </cell>
          <cell r="K269">
            <v>38121</v>
          </cell>
          <cell r="L269">
            <v>43677</v>
          </cell>
          <cell r="M269" t="str">
            <v>2018</v>
          </cell>
          <cell r="N269" t="str">
            <v>Substantial Rehab</v>
          </cell>
          <cell r="O269" t="str">
            <v/>
          </cell>
          <cell r="P269">
            <v>37978</v>
          </cell>
          <cell r="Q269" t="str">
            <v>MAKE ELECTION DECISION BASED ON CURRENT DEPRECIATION USEFUL LIFE *</v>
          </cell>
          <cell r="R269" t="str">
            <v/>
          </cell>
          <cell r="S269"/>
          <cell r="T269" t="str">
            <v>No</v>
          </cell>
          <cell r="U269" t="str">
            <v>No</v>
          </cell>
          <cell r="V269" t="str">
            <v>N/A</v>
          </cell>
          <cell r="W269" t="str">
            <v/>
          </cell>
        </row>
        <row r="270">
          <cell r="B270">
            <v>61751</v>
          </cell>
          <cell r="C270">
            <v>86</v>
          </cell>
          <cell r="D270" t="str">
            <v>NEF 2004</v>
          </cell>
          <cell r="E270" t="str">
            <v>Universal Point III</v>
          </cell>
          <cell r="F270" t="str">
            <v>The Commons at Point Breeze, L.P.</v>
          </cell>
          <cell r="G270" t="str">
            <v>Universal Community Homes, Inc.</v>
          </cell>
          <cell r="H270" t="str">
            <v>Lisa Griffin</v>
          </cell>
          <cell r="I270" t="str">
            <v>Tracey Ferrara</v>
          </cell>
          <cell r="J270" t="str">
            <v>Katherine R. Conlon, CPA</v>
          </cell>
          <cell r="K270">
            <v>38716</v>
          </cell>
          <cell r="L270" t="str">
            <v/>
          </cell>
          <cell r="M270" t="str">
            <v>2021</v>
          </cell>
          <cell r="N270" t="str">
            <v>New</v>
          </cell>
          <cell r="O270" t="str">
            <v/>
          </cell>
          <cell r="P270">
            <v>39406</v>
          </cell>
          <cell r="Q270" t="str">
            <v>NO</v>
          </cell>
          <cell r="R270" t="str">
            <v/>
          </cell>
          <cell r="S270"/>
          <cell r="T270" t="str">
            <v>No</v>
          </cell>
          <cell r="U270" t="str">
            <v>No</v>
          </cell>
          <cell r="V270" t="str">
            <v>No</v>
          </cell>
          <cell r="W270" t="str">
            <v/>
          </cell>
        </row>
        <row r="271">
          <cell r="B271">
            <v>61751</v>
          </cell>
          <cell r="C271">
            <v>14</v>
          </cell>
          <cell r="D271" t="str">
            <v>NEF 2007</v>
          </cell>
          <cell r="E271" t="str">
            <v>Universal Point III</v>
          </cell>
          <cell r="F271" t="str">
            <v>The Commons at Point Breeze, L.P.</v>
          </cell>
          <cell r="G271" t="str">
            <v>Universal Community Homes, Inc.</v>
          </cell>
          <cell r="H271" t="str">
            <v>Lisa Griffin</v>
          </cell>
          <cell r="I271" t="str">
            <v>Tracey Ferrara</v>
          </cell>
          <cell r="J271" t="str">
            <v>Katherine R. Conlon, CPA</v>
          </cell>
          <cell r="K271">
            <v>38716</v>
          </cell>
          <cell r="L271" t="str">
            <v/>
          </cell>
          <cell r="M271" t="str">
            <v>2021</v>
          </cell>
          <cell r="N271" t="str">
            <v>New</v>
          </cell>
          <cell r="O271" t="str">
            <v/>
          </cell>
          <cell r="P271">
            <v>39406</v>
          </cell>
          <cell r="Q271" t="str">
            <v>NO</v>
          </cell>
          <cell r="R271" t="str">
            <v/>
          </cell>
          <cell r="S271"/>
          <cell r="T271" t="str">
            <v>No</v>
          </cell>
          <cell r="U271" t="str">
            <v>No</v>
          </cell>
          <cell r="V271" t="str">
            <v>No</v>
          </cell>
          <cell r="W271" t="str">
            <v/>
          </cell>
        </row>
        <row r="272">
          <cell r="B272">
            <v>61757</v>
          </cell>
          <cell r="C272">
            <v>100</v>
          </cell>
          <cell r="D272" t="str">
            <v>NYEF 2003</v>
          </cell>
          <cell r="E272" t="str">
            <v>Lexington</v>
          </cell>
          <cell r="F272" t="str">
            <v>Lexington Avenue L.P.</v>
          </cell>
          <cell r="G272" t="str">
            <v>FSA Development LLC</v>
          </cell>
          <cell r="H272" t="str">
            <v>Christopher Perkowski</v>
          </cell>
          <cell r="I272" t="str">
            <v>Tania Garrido</v>
          </cell>
          <cell r="J272" t="str">
            <v>Vargas &amp; Rivera</v>
          </cell>
          <cell r="K272">
            <v>38141</v>
          </cell>
          <cell r="L272" t="str">
            <v/>
          </cell>
          <cell r="M272" t="str">
            <v>2020</v>
          </cell>
          <cell r="N272" t="str">
            <v>Substantial Rehab</v>
          </cell>
          <cell r="O272" t="str">
            <v/>
          </cell>
          <cell r="P272">
            <v>38499</v>
          </cell>
          <cell r="Q272" t="str">
            <v>YES</v>
          </cell>
          <cell r="R272">
            <v>2018</v>
          </cell>
          <cell r="S272">
            <v>2018</v>
          </cell>
          <cell r="T272" t="str">
            <v>Yes</v>
          </cell>
          <cell r="U272" t="str">
            <v>Yes</v>
          </cell>
          <cell r="V272" t="str">
            <v>Yes</v>
          </cell>
          <cell r="W272" t="str">
            <v/>
          </cell>
        </row>
        <row r="273">
          <cell r="B273">
            <v>61758</v>
          </cell>
          <cell r="C273">
            <v>100</v>
          </cell>
          <cell r="D273" t="str">
            <v>NYEF 2003</v>
          </cell>
          <cell r="E273" t="str">
            <v>2 W 129th</v>
          </cell>
          <cell r="F273" t="str">
            <v>West Fifth Avenue Realty, L.P.</v>
          </cell>
          <cell r="G273" t="str">
            <v>E T Management &amp; Realty Corp</v>
          </cell>
          <cell r="H273" t="str">
            <v>Jamilah Diallobe</v>
          </cell>
          <cell r="I273" t="str">
            <v>Tania Garrido</v>
          </cell>
          <cell r="J273" t="str">
            <v>Tyrone Anthony Sellers, CPA</v>
          </cell>
          <cell r="K273">
            <v>38868</v>
          </cell>
          <cell r="L273" t="str">
            <v/>
          </cell>
          <cell r="M273" t="str">
            <v>2020</v>
          </cell>
          <cell r="N273" t="str">
            <v>Gut Rehab</v>
          </cell>
          <cell r="O273" t="str">
            <v/>
          </cell>
          <cell r="P273">
            <v>38310</v>
          </cell>
          <cell r="Q273" t="str">
            <v>YES</v>
          </cell>
          <cell r="R273">
            <v>2018</v>
          </cell>
          <cell r="S273">
            <v>2018</v>
          </cell>
          <cell r="T273" t="str">
            <v>Yes</v>
          </cell>
          <cell r="U273" t="str">
            <v>Yes</v>
          </cell>
          <cell r="V273" t="str">
            <v>Yes</v>
          </cell>
          <cell r="W273" t="str">
            <v/>
          </cell>
        </row>
        <row r="274">
          <cell r="B274">
            <v>61759</v>
          </cell>
          <cell r="C274">
            <v>100</v>
          </cell>
          <cell r="D274" t="str">
            <v>NYEF 2004</v>
          </cell>
          <cell r="E274" t="str">
            <v>Urban Renaissance</v>
          </cell>
          <cell r="F274" t="str">
            <v>Urban Renaissance Collaboration L.P.</v>
          </cell>
          <cell r="G274" t="str">
            <v>Promesa HDFC</v>
          </cell>
          <cell r="H274" t="str">
            <v>Christopher Perkowski</v>
          </cell>
          <cell r="I274" t="str">
            <v>Tania Garrido</v>
          </cell>
          <cell r="J274" t="str">
            <v xml:space="preserve">Withum </v>
          </cell>
          <cell r="K274">
            <v>38323</v>
          </cell>
          <cell r="L274" t="str">
            <v/>
          </cell>
          <cell r="M274" t="str">
            <v>2019</v>
          </cell>
          <cell r="N274" t="str">
            <v>Gut Rehab</v>
          </cell>
          <cell r="O274">
            <v>38351</v>
          </cell>
          <cell r="P274">
            <v>38541</v>
          </cell>
          <cell r="Q274" t="str">
            <v>YES</v>
          </cell>
          <cell r="R274">
            <v>2018</v>
          </cell>
          <cell r="S274">
            <v>2018</v>
          </cell>
          <cell r="T274" t="str">
            <v>Yes</v>
          </cell>
          <cell r="U274" t="str">
            <v>Yes</v>
          </cell>
          <cell r="V274" t="str">
            <v>Yes</v>
          </cell>
          <cell r="W274" t="str">
            <v/>
          </cell>
        </row>
        <row r="275">
          <cell r="B275">
            <v>61760</v>
          </cell>
          <cell r="C275">
            <v>100</v>
          </cell>
          <cell r="D275" t="str">
            <v>NYEF 2004</v>
          </cell>
          <cell r="E275" t="str">
            <v>West Bushwick NRP</v>
          </cell>
          <cell r="F275" t="str">
            <v>West Bushwick NRP Associates LP</v>
          </cell>
          <cell r="G275" t="str">
            <v>RiseBoro (formerly Ridgewood Buschwick Senior Citizen's Council)</v>
          </cell>
          <cell r="H275" t="str">
            <v>Christopher Perkowski</v>
          </cell>
          <cell r="I275" t="str">
            <v>Tania Garrido</v>
          </cell>
          <cell r="J275" t="str">
            <v>PKF O’Connor Davies, LLP</v>
          </cell>
          <cell r="K275">
            <v>38407</v>
          </cell>
          <cell r="L275" t="str">
            <v/>
          </cell>
          <cell r="M275" t="str">
            <v>2020</v>
          </cell>
          <cell r="N275" t="str">
            <v>Gut Rehab</v>
          </cell>
          <cell r="O275">
            <v>38716</v>
          </cell>
          <cell r="P275">
            <v>39447</v>
          </cell>
          <cell r="Q275" t="str">
            <v>YES</v>
          </cell>
          <cell r="R275">
            <v>2018</v>
          </cell>
          <cell r="S275">
            <v>2018</v>
          </cell>
          <cell r="T275" t="str">
            <v>Yes</v>
          </cell>
          <cell r="U275" t="str">
            <v>Yes</v>
          </cell>
          <cell r="V275" t="str">
            <v>Yes</v>
          </cell>
          <cell r="W275" t="str">
            <v/>
          </cell>
        </row>
        <row r="276">
          <cell r="B276">
            <v>61762</v>
          </cell>
          <cell r="C276">
            <v>100</v>
          </cell>
          <cell r="D276" t="str">
            <v>NYEF 2003</v>
          </cell>
          <cell r="E276" t="str">
            <v>Clinton Old School and Flats</v>
          </cell>
          <cell r="F276" t="str">
            <v>Clinton Housing West 53rd Partners, L.P.</v>
          </cell>
          <cell r="G276" t="str">
            <v>Clinton Housing Development Company, Inc.</v>
          </cell>
          <cell r="H276" t="str">
            <v>Anna Ortiz</v>
          </cell>
          <cell r="I276" t="str">
            <v>Tania Garrido</v>
          </cell>
          <cell r="J276" t="str">
            <v>Vargas &amp; Rivera</v>
          </cell>
          <cell r="K276">
            <v>38475</v>
          </cell>
          <cell r="L276" t="str">
            <v/>
          </cell>
          <cell r="M276" t="str">
            <v>2021</v>
          </cell>
          <cell r="N276" t="str">
            <v>Substantial Rehab</v>
          </cell>
          <cell r="O276" t="str">
            <v/>
          </cell>
          <cell r="P276">
            <v>39447</v>
          </cell>
          <cell r="Q276" t="str">
            <v>YES</v>
          </cell>
          <cell r="R276">
            <v>2018</v>
          </cell>
          <cell r="S276">
            <v>2018</v>
          </cell>
          <cell r="T276" t="str">
            <v>Yes</v>
          </cell>
          <cell r="U276" t="str">
            <v>Yes</v>
          </cell>
          <cell r="V276" t="str">
            <v>Yes</v>
          </cell>
          <cell r="W276" t="str">
            <v/>
          </cell>
        </row>
        <row r="277">
          <cell r="B277">
            <v>61768</v>
          </cell>
          <cell r="C277">
            <v>100</v>
          </cell>
          <cell r="D277" t="str">
            <v>One Economy I</v>
          </cell>
          <cell r="E277" t="str">
            <v>Hiawatha Artist Lofts</v>
          </cell>
          <cell r="F277" t="str">
            <v>Artspace Hiawatha Limited Partnership</v>
          </cell>
          <cell r="G277" t="str">
            <v>Artspace Projects, Inc.</v>
          </cell>
          <cell r="H277" t="str">
            <v>Justin Sousley</v>
          </cell>
          <cell r="I277" t="str">
            <v>Laura Pishion</v>
          </cell>
          <cell r="J277" t="str">
            <v>Eide Bailly LLP (Fargo/Bismarck)</v>
          </cell>
          <cell r="K277">
            <v>39052</v>
          </cell>
          <cell r="L277" t="str">
            <v/>
          </cell>
          <cell r="M277" t="str">
            <v>2022</v>
          </cell>
          <cell r="N277" t="str">
            <v>New</v>
          </cell>
          <cell r="O277">
            <v>39507</v>
          </cell>
          <cell r="P277">
            <v>39497</v>
          </cell>
          <cell r="Q277" t="str">
            <v>NO</v>
          </cell>
          <cell r="R277" t="str">
            <v/>
          </cell>
          <cell r="S277"/>
          <cell r="T277" t="str">
            <v>No</v>
          </cell>
          <cell r="U277" t="str">
            <v>No</v>
          </cell>
          <cell r="V277" t="str">
            <v>No</v>
          </cell>
          <cell r="W277" t="str">
            <v/>
          </cell>
        </row>
        <row r="278">
          <cell r="B278">
            <v>61780</v>
          </cell>
          <cell r="C278">
            <v>100</v>
          </cell>
          <cell r="D278" t="str">
            <v>NEF 2003</v>
          </cell>
          <cell r="E278" t="str">
            <v>Fifty Washington Square</v>
          </cell>
          <cell r="F278" t="str">
            <v>Fifty Square, L.P.</v>
          </cell>
          <cell r="G278" t="str">
            <v>Church Community Housing Corporation (RI)</v>
          </cell>
          <cell r="H278" t="str">
            <v>Nicole Bush</v>
          </cell>
          <cell r="I278" t="str">
            <v>Tracey Ferrara</v>
          </cell>
          <cell r="J278" t="str">
            <v>D'Ambra CPA</v>
          </cell>
          <cell r="K278">
            <v>38322</v>
          </cell>
          <cell r="L278" t="str">
            <v/>
          </cell>
          <cell r="M278" t="str">
            <v>2019</v>
          </cell>
          <cell r="N278" t="str">
            <v>Moderate Rehab</v>
          </cell>
          <cell r="O278">
            <v>38657</v>
          </cell>
          <cell r="P278">
            <v>38687</v>
          </cell>
          <cell r="Q278" t="str">
            <v>YES</v>
          </cell>
          <cell r="R278">
            <v>2018</v>
          </cell>
          <cell r="S278">
            <v>2018</v>
          </cell>
          <cell r="T278" t="str">
            <v>Yes</v>
          </cell>
          <cell r="U278" t="str">
            <v>Yes</v>
          </cell>
          <cell r="V278" t="str">
            <v>Yes</v>
          </cell>
          <cell r="W278" t="str">
            <v/>
          </cell>
        </row>
        <row r="279">
          <cell r="B279">
            <v>61783</v>
          </cell>
          <cell r="C279">
            <v>100</v>
          </cell>
          <cell r="D279" t="str">
            <v>BOACHIF III</v>
          </cell>
          <cell r="E279" t="str">
            <v>Horizon Crest Apartments</v>
          </cell>
          <cell r="F279" t="str">
            <v>Horizon Crest Limited Partnership</v>
          </cell>
          <cell r="G279" t="str">
            <v>Nevada H.A.N.D., Inc.</v>
          </cell>
          <cell r="H279" t="str">
            <v>Wade Okada</v>
          </cell>
          <cell r="I279" t="str">
            <v>Laura Pishion</v>
          </cell>
          <cell r="J279" t="str">
            <v>Novogradac &amp; Company LLP (San Francisco)</v>
          </cell>
          <cell r="K279">
            <v>39022</v>
          </cell>
          <cell r="L279" t="str">
            <v/>
          </cell>
          <cell r="M279" t="str">
            <v>2021</v>
          </cell>
          <cell r="N279" t="str">
            <v>New</v>
          </cell>
          <cell r="O279" t="str">
            <v/>
          </cell>
          <cell r="P279">
            <v>39416</v>
          </cell>
          <cell r="Q279" t="str">
            <v>YES</v>
          </cell>
          <cell r="R279">
            <v>2018</v>
          </cell>
          <cell r="S279">
            <v>2018</v>
          </cell>
          <cell r="T279" t="str">
            <v>Yes</v>
          </cell>
          <cell r="U279" t="str">
            <v>Yes</v>
          </cell>
          <cell r="V279" t="str">
            <v>Yes</v>
          </cell>
          <cell r="W279" t="str">
            <v/>
          </cell>
        </row>
        <row r="280">
          <cell r="B280">
            <v>61786</v>
          </cell>
          <cell r="C280">
            <v>100</v>
          </cell>
          <cell r="D280" t="str">
            <v>Nationwide Fund</v>
          </cell>
          <cell r="E280" t="str">
            <v>Beachwood Apartments (RI)</v>
          </cell>
          <cell r="F280" t="str">
            <v>Beachwood Preservation Associates Limited Partnership</v>
          </cell>
          <cell r="G280" t="str">
            <v>Preservation of Affordable Housing (POAH)</v>
          </cell>
          <cell r="H280" t="str">
            <v>Jessica Polak</v>
          </cell>
          <cell r="I280" t="str">
            <v>Tracey Ferrara</v>
          </cell>
          <cell r="J280" t="str">
            <v>MarksNelson, LLC</v>
          </cell>
          <cell r="K280">
            <v>38337</v>
          </cell>
          <cell r="L280">
            <v>43830</v>
          </cell>
          <cell r="M280" t="str">
            <v>2019</v>
          </cell>
          <cell r="N280" t="str">
            <v>Moderate Rehab</v>
          </cell>
          <cell r="O280">
            <v>38353</v>
          </cell>
          <cell r="P280">
            <v>38353</v>
          </cell>
          <cell r="Q280" t="str">
            <v>YES</v>
          </cell>
          <cell r="R280">
            <v>2018</v>
          </cell>
          <cell r="S280">
            <v>2018</v>
          </cell>
          <cell r="T280" t="str">
            <v>Yes</v>
          </cell>
          <cell r="U280" t="str">
            <v>Yes</v>
          </cell>
          <cell r="V280" t="str">
            <v>Yes</v>
          </cell>
          <cell r="W280" t="str">
            <v/>
          </cell>
        </row>
        <row r="281">
          <cell r="B281">
            <v>61793</v>
          </cell>
          <cell r="C281">
            <v>100</v>
          </cell>
          <cell r="D281" t="str">
            <v>NEF 2003</v>
          </cell>
          <cell r="E281" t="str">
            <v>Fox River Senior Village</v>
          </cell>
          <cell r="F281" t="str">
            <v>Fox River Senior Village, LLC, A Wisconsin Limited Liability Company</v>
          </cell>
          <cell r="G281" t="str">
            <v>CAP Services, Inc. (WI)</v>
          </cell>
          <cell r="H281" t="str">
            <v>Samuel Stephens</v>
          </cell>
          <cell r="I281" t="str">
            <v>Jennifer Rivera</v>
          </cell>
          <cell r="J281" t="str">
            <v>SVA Certified Public Accountants</v>
          </cell>
          <cell r="K281">
            <v>38296</v>
          </cell>
          <cell r="L281">
            <v>43830</v>
          </cell>
          <cell r="M281" t="str">
            <v>2019</v>
          </cell>
          <cell r="N281" t="str">
            <v>New</v>
          </cell>
          <cell r="O281">
            <v>38473</v>
          </cell>
          <cell r="P281">
            <v>38443</v>
          </cell>
          <cell r="Q281" t="str">
            <v>YES</v>
          </cell>
          <cell r="R281">
            <v>2018</v>
          </cell>
          <cell r="S281">
            <v>2018</v>
          </cell>
          <cell r="T281" t="str">
            <v>Yes</v>
          </cell>
          <cell r="U281" t="str">
            <v>Yes</v>
          </cell>
          <cell r="V281" t="str">
            <v>Yes</v>
          </cell>
          <cell r="W281" t="str">
            <v/>
          </cell>
        </row>
        <row r="282">
          <cell r="B282">
            <v>61794</v>
          </cell>
          <cell r="C282">
            <v>14</v>
          </cell>
          <cell r="D282" t="str">
            <v>Fifth Third 2003</v>
          </cell>
          <cell r="E282" t="str">
            <v>Champion Park Phase II</v>
          </cell>
          <cell r="F282" t="str">
            <v>Champion Park TC-I Limited Partnership</v>
          </cell>
          <cell r="G282" t="str">
            <v>Winnebago County (IL) Housing Authority</v>
          </cell>
          <cell r="H282" t="str">
            <v>Eileen Kelly</v>
          </cell>
          <cell r="I282" t="str">
            <v>Jennifer Rivera</v>
          </cell>
          <cell r="J282" t="str">
            <v>Wieland &amp; Company, Inc.</v>
          </cell>
          <cell r="K282">
            <v>38643</v>
          </cell>
          <cell r="L282">
            <v>44196</v>
          </cell>
          <cell r="M282" t="str">
            <v>2020</v>
          </cell>
          <cell r="N282" t="str">
            <v>New</v>
          </cell>
          <cell r="O282">
            <v>39052</v>
          </cell>
          <cell r="P282">
            <v>39059</v>
          </cell>
          <cell r="Q282" t="str">
            <v>YES</v>
          </cell>
          <cell r="R282">
            <v>2018</v>
          </cell>
          <cell r="S282">
            <v>2018</v>
          </cell>
          <cell r="T282" t="str">
            <v>Yes</v>
          </cell>
          <cell r="U282" t="str">
            <v>Yes</v>
          </cell>
          <cell r="V282" t="str">
            <v>Yes</v>
          </cell>
          <cell r="W282" t="str">
            <v/>
          </cell>
        </row>
        <row r="283">
          <cell r="B283">
            <v>61794</v>
          </cell>
          <cell r="C283">
            <v>86</v>
          </cell>
          <cell r="D283" t="str">
            <v>NEF 2004</v>
          </cell>
          <cell r="E283" t="str">
            <v>Champion Park Phase II</v>
          </cell>
          <cell r="F283" t="str">
            <v>Champion Park TC-I Limited Partnership</v>
          </cell>
          <cell r="G283" t="str">
            <v>Winnebago County (IL) Housing Authority</v>
          </cell>
          <cell r="H283" t="str">
            <v>Eileen Kelly</v>
          </cell>
          <cell r="I283" t="str">
            <v>Jennifer Rivera</v>
          </cell>
          <cell r="J283" t="str">
            <v>Wieland &amp; Company, Inc.</v>
          </cell>
          <cell r="K283">
            <v>38643</v>
          </cell>
          <cell r="L283">
            <v>44196</v>
          </cell>
          <cell r="M283" t="str">
            <v>2020</v>
          </cell>
          <cell r="N283" t="str">
            <v>New</v>
          </cell>
          <cell r="O283">
            <v>39052</v>
          </cell>
          <cell r="P283">
            <v>39059</v>
          </cell>
          <cell r="Q283" t="str">
            <v>YES</v>
          </cell>
          <cell r="R283">
            <v>2018</v>
          </cell>
          <cell r="S283">
            <v>2018</v>
          </cell>
          <cell r="T283" t="str">
            <v>Yes</v>
          </cell>
          <cell r="U283" t="str">
            <v>Yes</v>
          </cell>
          <cell r="V283" t="str">
            <v>Yes</v>
          </cell>
          <cell r="W283" t="str">
            <v/>
          </cell>
        </row>
        <row r="284">
          <cell r="B284">
            <v>61796</v>
          </cell>
          <cell r="C284">
            <v>100</v>
          </cell>
          <cell r="D284" t="str">
            <v>NEF 2004</v>
          </cell>
          <cell r="E284" t="str">
            <v>Horizon Village</v>
          </cell>
          <cell r="F284" t="str">
            <v>Horizon Village One, LP</v>
          </cell>
          <cell r="G284" t="str">
            <v>CDA-TCG Inc</v>
          </cell>
          <cell r="H284" t="str">
            <v>Nicole Bush</v>
          </cell>
          <cell r="I284" t="str">
            <v>Tracey Ferrara</v>
          </cell>
          <cell r="J284" t="str">
            <v>CohnReznick (Chicago)</v>
          </cell>
          <cell r="K284">
            <v>38714</v>
          </cell>
          <cell r="L284" t="str">
            <v/>
          </cell>
          <cell r="M284" t="str">
            <v>2021</v>
          </cell>
          <cell r="N284" t="str">
            <v>New</v>
          </cell>
          <cell r="O284" t="str">
            <v/>
          </cell>
          <cell r="P284">
            <v>39405</v>
          </cell>
          <cell r="Q284" t="str">
            <v>YES</v>
          </cell>
          <cell r="R284">
            <v>2018</v>
          </cell>
          <cell r="S284">
            <v>2018</v>
          </cell>
          <cell r="T284" t="str">
            <v>Yes</v>
          </cell>
          <cell r="U284" t="str">
            <v>Yes</v>
          </cell>
          <cell r="V284" t="str">
            <v>Yes</v>
          </cell>
          <cell r="W284" t="str">
            <v/>
          </cell>
        </row>
        <row r="285">
          <cell r="B285">
            <v>61797</v>
          </cell>
          <cell r="C285">
            <v>100</v>
          </cell>
          <cell r="D285" t="str">
            <v>NEF 2006</v>
          </cell>
          <cell r="E285" t="str">
            <v>Oliver Gardens</v>
          </cell>
          <cell r="F285" t="str">
            <v>Oliver Gardens Limited Dividend Housing Association Limited Partnership</v>
          </cell>
          <cell r="G285" t="str">
            <v>Lansing (MI) Housing Commission</v>
          </cell>
          <cell r="H285" t="str">
            <v>Zoila Natera-Sandoval</v>
          </cell>
          <cell r="I285" t="str">
            <v>Jennifer Rivera</v>
          </cell>
          <cell r="J285" t="str">
            <v>Plante &amp; Moran, LLC (Michigan)</v>
          </cell>
          <cell r="K285">
            <v>38898</v>
          </cell>
          <cell r="L285" t="str">
            <v/>
          </cell>
          <cell r="M285" t="str">
            <v>2021</v>
          </cell>
          <cell r="N285" t="str">
            <v>New</v>
          </cell>
          <cell r="O285">
            <v>39142</v>
          </cell>
          <cell r="P285">
            <v>39275</v>
          </cell>
          <cell r="Q285" t="str">
            <v>NO</v>
          </cell>
          <cell r="R285" t="str">
            <v/>
          </cell>
          <cell r="S285"/>
          <cell r="T285" t="str">
            <v>No</v>
          </cell>
          <cell r="U285" t="str">
            <v>No</v>
          </cell>
          <cell r="V285" t="str">
            <v>No</v>
          </cell>
          <cell r="W285" t="str">
            <v/>
          </cell>
        </row>
        <row r="286">
          <cell r="B286">
            <v>61798</v>
          </cell>
          <cell r="C286">
            <v>100</v>
          </cell>
          <cell r="D286" t="str">
            <v>One Economy I</v>
          </cell>
          <cell r="E286" t="str">
            <v>Matterhorn Apartments</v>
          </cell>
          <cell r="F286" t="str">
            <v>Matterhorn Apartments, LLC</v>
          </cell>
          <cell r="G286" t="str">
            <v>TCG Development Services LLC</v>
          </cell>
          <cell r="H286" t="str">
            <v>Samuel Stephens</v>
          </cell>
          <cell r="I286" t="str">
            <v>Jennifer Rivera</v>
          </cell>
          <cell r="J286" t="str">
            <v>Mahoney Ulbrich Christiansen Russ</v>
          </cell>
          <cell r="K286">
            <v>38989</v>
          </cell>
          <cell r="L286" t="str">
            <v/>
          </cell>
          <cell r="M286" t="str">
            <v>2021</v>
          </cell>
          <cell r="N286" t="str">
            <v>New</v>
          </cell>
          <cell r="O286">
            <v>39066</v>
          </cell>
          <cell r="P286">
            <v>39077</v>
          </cell>
          <cell r="Q286" t="str">
            <v>NO</v>
          </cell>
          <cell r="R286" t="str">
            <v/>
          </cell>
          <cell r="S286"/>
          <cell r="T286" t="str">
            <v>No</v>
          </cell>
          <cell r="U286" t="str">
            <v>No</v>
          </cell>
          <cell r="V286" t="str">
            <v>No</v>
          </cell>
          <cell r="W286" t="str">
            <v/>
          </cell>
        </row>
        <row r="287">
          <cell r="B287">
            <v>61806</v>
          </cell>
          <cell r="C287">
            <v>100</v>
          </cell>
          <cell r="D287" t="str">
            <v>NEF 2003</v>
          </cell>
          <cell r="E287" t="str">
            <v>Orchard Gardens (MT)</v>
          </cell>
          <cell r="F287" t="str">
            <v>Orchard Gardens Limited Partnership</v>
          </cell>
          <cell r="G287" t="str">
            <v>homeWORD</v>
          </cell>
          <cell r="H287" t="str">
            <v>Justin Sousley</v>
          </cell>
          <cell r="I287" t="str">
            <v>Laura Pishion</v>
          </cell>
          <cell r="J287" t="str">
            <v>Peterson CPA Group, P.C.</v>
          </cell>
          <cell r="K287">
            <v>38504</v>
          </cell>
          <cell r="L287" t="str">
            <v/>
          </cell>
          <cell r="M287" t="str">
            <v>2020</v>
          </cell>
          <cell r="N287" t="str">
            <v>New</v>
          </cell>
          <cell r="O287">
            <v>38718</v>
          </cell>
          <cell r="P287">
            <v>38716</v>
          </cell>
          <cell r="Q287" t="str">
            <v>NO</v>
          </cell>
          <cell r="R287" t="str">
            <v/>
          </cell>
          <cell r="S287"/>
          <cell r="T287" t="str">
            <v>No</v>
          </cell>
          <cell r="U287" t="str">
            <v>No</v>
          </cell>
          <cell r="V287" t="str">
            <v>No</v>
          </cell>
          <cell r="W287" t="str">
            <v/>
          </cell>
        </row>
        <row r="288">
          <cell r="B288">
            <v>61809</v>
          </cell>
          <cell r="C288">
            <v>33</v>
          </cell>
          <cell r="D288" t="str">
            <v>Fifth Third 2003</v>
          </cell>
          <cell r="E288" t="str">
            <v>Philip C. Dean Apartments (Mary Avenue)</v>
          </cell>
          <cell r="F288" t="str">
            <v>Mary Avenue Limited Dividend Housing Association Limited Partnership</v>
          </cell>
          <cell r="G288" t="str">
            <v>Whitney Capital Company LLC</v>
          </cell>
          <cell r="H288" t="str">
            <v>Zoila Natera-Sandoval</v>
          </cell>
          <cell r="I288" t="str">
            <v>Jennifer Rivera</v>
          </cell>
          <cell r="J288" t="str">
            <v>RubinBrown LLP (St. Louis)</v>
          </cell>
          <cell r="K288">
            <v>38243</v>
          </cell>
          <cell r="L288">
            <v>44166</v>
          </cell>
          <cell r="M288" t="str">
            <v>2020</v>
          </cell>
          <cell r="N288" t="str">
            <v>New</v>
          </cell>
          <cell r="O288">
            <v>38596</v>
          </cell>
          <cell r="P288">
            <v>38666</v>
          </cell>
          <cell r="Q288" t="str">
            <v>NO</v>
          </cell>
          <cell r="R288" t="str">
            <v/>
          </cell>
          <cell r="S288"/>
          <cell r="T288" t="str">
            <v>No</v>
          </cell>
          <cell r="U288" t="str">
            <v>No</v>
          </cell>
          <cell r="V288" t="str">
            <v>No</v>
          </cell>
          <cell r="W288" t="str">
            <v/>
          </cell>
        </row>
        <row r="289">
          <cell r="B289">
            <v>61809</v>
          </cell>
          <cell r="C289">
            <v>67</v>
          </cell>
          <cell r="D289" t="str">
            <v>NEF 2004</v>
          </cell>
          <cell r="E289" t="str">
            <v>Philip C. Dean Apartments (Mary Avenue)</v>
          </cell>
          <cell r="F289" t="str">
            <v>Mary Avenue Limited Dividend Housing Association Limited Partnership</v>
          </cell>
          <cell r="G289" t="str">
            <v>Whitney Capital Company LLC</v>
          </cell>
          <cell r="H289" t="str">
            <v>Zoila Natera-Sandoval</v>
          </cell>
          <cell r="I289" t="str">
            <v>Jennifer Rivera</v>
          </cell>
          <cell r="J289" t="str">
            <v>RubinBrown LLP (St. Louis)</v>
          </cell>
          <cell r="K289">
            <v>38243</v>
          </cell>
          <cell r="L289">
            <v>44166</v>
          </cell>
          <cell r="M289" t="str">
            <v>2020</v>
          </cell>
          <cell r="N289" t="str">
            <v>New</v>
          </cell>
          <cell r="O289">
            <v>38596</v>
          </cell>
          <cell r="P289">
            <v>38666</v>
          </cell>
          <cell r="Q289" t="str">
            <v>NO</v>
          </cell>
          <cell r="R289" t="str">
            <v/>
          </cell>
          <cell r="S289"/>
          <cell r="T289" t="str">
            <v>No</v>
          </cell>
          <cell r="U289" t="str">
            <v>No</v>
          </cell>
          <cell r="V289" t="str">
            <v>No</v>
          </cell>
          <cell r="W289" t="str">
            <v/>
          </cell>
        </row>
        <row r="290">
          <cell r="B290">
            <v>61813</v>
          </cell>
          <cell r="C290">
            <v>100</v>
          </cell>
          <cell r="D290" t="str">
            <v>Nationwide Fund</v>
          </cell>
          <cell r="E290" t="str">
            <v>Wicker Park Renaissance</v>
          </cell>
          <cell r="F290" t="str">
            <v xml:space="preserve">Wicker Park Renaissance, L.P. </v>
          </cell>
          <cell r="G290" t="str">
            <v>Renaissance Realty Group, Inc. (RRG)</v>
          </cell>
          <cell r="H290" t="str">
            <v>Erica Arellano</v>
          </cell>
          <cell r="I290" t="str">
            <v>Jennifer Rivera</v>
          </cell>
          <cell r="J290" t="str">
            <v>CohnReznick (Chicago)</v>
          </cell>
          <cell r="K290">
            <v>39251</v>
          </cell>
          <cell r="L290" t="str">
            <v/>
          </cell>
          <cell r="M290" t="str">
            <v>2023</v>
          </cell>
          <cell r="N290" t="str">
            <v>Substantial Rehab</v>
          </cell>
          <cell r="O290">
            <v>39722</v>
          </cell>
          <cell r="P290">
            <v>39722</v>
          </cell>
          <cell r="Q290" t="str">
            <v>NO</v>
          </cell>
          <cell r="R290" t="str">
            <v/>
          </cell>
          <cell r="S290"/>
          <cell r="T290" t="str">
            <v>No</v>
          </cell>
          <cell r="U290" t="str">
            <v>No</v>
          </cell>
          <cell r="V290" t="str">
            <v>No</v>
          </cell>
          <cell r="W290" t="str">
            <v/>
          </cell>
        </row>
        <row r="291">
          <cell r="B291">
            <v>61814</v>
          </cell>
          <cell r="C291">
            <v>100</v>
          </cell>
          <cell r="D291" t="str">
            <v>NEF 2004</v>
          </cell>
          <cell r="E291" t="str">
            <v>Sagewood Apartments</v>
          </cell>
          <cell r="F291" t="str">
            <v>SAAHC Sagewood Apartments LP</v>
          </cell>
          <cell r="G291" t="str">
            <v>San Antonio Alternative Affordable Housing Corp</v>
          </cell>
          <cell r="H291" t="str">
            <v>Alyssa Brown</v>
          </cell>
          <cell r="I291" t="str">
            <v>Jennifer Rivera</v>
          </cell>
          <cell r="J291" t="str">
            <v/>
          </cell>
          <cell r="K291">
            <v>38231</v>
          </cell>
          <cell r="L291">
            <v>44196</v>
          </cell>
          <cell r="M291" t="str">
            <v>2020</v>
          </cell>
          <cell r="N291" t="str">
            <v>Moderate Rehab</v>
          </cell>
          <cell r="O291">
            <v>38565</v>
          </cell>
          <cell r="P291">
            <v>38246</v>
          </cell>
          <cell r="Q291" t="str">
            <v>NO</v>
          </cell>
          <cell r="R291" t="str">
            <v/>
          </cell>
          <cell r="S291"/>
          <cell r="T291" t="str">
            <v>No</v>
          </cell>
          <cell r="U291" t="str">
            <v>No</v>
          </cell>
          <cell r="V291" t="str">
            <v>No</v>
          </cell>
          <cell r="W291" t="str">
            <v/>
          </cell>
        </row>
        <row r="292">
          <cell r="B292">
            <v>61818</v>
          </cell>
          <cell r="C292">
            <v>100</v>
          </cell>
          <cell r="D292" t="str">
            <v>NEF 2004</v>
          </cell>
          <cell r="E292" t="str">
            <v>Marathon County Housing Redevelopment - RD</v>
          </cell>
          <cell r="F292" t="str">
            <v>Marathon County Housing Redevelopment-RD, LLC</v>
          </cell>
          <cell r="G292" t="str">
            <v>Marathon Housing Association, Inc. (MHA)</v>
          </cell>
          <cell r="H292" t="str">
            <v>Samuel Stephens</v>
          </cell>
          <cell r="I292" t="str">
            <v>Jennifer Rivera</v>
          </cell>
          <cell r="J292" t="str">
            <v>SVA Certified Public Accountants</v>
          </cell>
          <cell r="K292">
            <v>38351</v>
          </cell>
          <cell r="L292">
            <v>43830</v>
          </cell>
          <cell r="M292" t="str">
            <v>2019</v>
          </cell>
          <cell r="N292" t="str">
            <v>Moderate Rehab</v>
          </cell>
          <cell r="O292">
            <v>38687</v>
          </cell>
          <cell r="P292">
            <v>38353</v>
          </cell>
          <cell r="Q292" t="str">
            <v>NO</v>
          </cell>
          <cell r="R292" t="str">
            <v/>
          </cell>
          <cell r="S292"/>
          <cell r="T292" t="str">
            <v>No</v>
          </cell>
          <cell r="U292" t="str">
            <v>No</v>
          </cell>
          <cell r="V292" t="str">
            <v>No</v>
          </cell>
          <cell r="W292" t="str">
            <v/>
          </cell>
        </row>
        <row r="293">
          <cell r="B293">
            <v>61826</v>
          </cell>
          <cell r="C293">
            <v>100</v>
          </cell>
          <cell r="D293" t="str">
            <v>NEF 2003</v>
          </cell>
          <cell r="E293" t="str">
            <v>Iris Nydia Brown Townhouses</v>
          </cell>
          <cell r="F293" t="str">
            <v>INB, L.P.</v>
          </cell>
          <cell r="G293" t="str">
            <v>Womens Community Revitalization Project</v>
          </cell>
          <cell r="H293" t="str">
            <v>Lisa Griffin</v>
          </cell>
          <cell r="I293" t="str">
            <v>Tracey Ferrara</v>
          </cell>
          <cell r="J293" t="str">
            <v>Katherine R. Conlon, CPA</v>
          </cell>
          <cell r="K293">
            <v>38301</v>
          </cell>
          <cell r="L293">
            <v>43830</v>
          </cell>
          <cell r="M293" t="str">
            <v>2019</v>
          </cell>
          <cell r="N293" t="str">
            <v>New</v>
          </cell>
          <cell r="O293">
            <v>38626</v>
          </cell>
          <cell r="P293">
            <v>38653</v>
          </cell>
          <cell r="Q293" t="str">
            <v>YES</v>
          </cell>
          <cell r="R293">
            <v>2018</v>
          </cell>
          <cell r="S293">
            <v>2018</v>
          </cell>
          <cell r="T293" t="str">
            <v>Yes</v>
          </cell>
          <cell r="U293" t="str">
            <v>Yes</v>
          </cell>
          <cell r="V293" t="str">
            <v>Yes</v>
          </cell>
          <cell r="W293" t="str">
            <v/>
          </cell>
        </row>
        <row r="294">
          <cell r="B294">
            <v>61827</v>
          </cell>
          <cell r="C294">
            <v>100</v>
          </cell>
          <cell r="D294" t="str">
            <v>NEF 2004</v>
          </cell>
          <cell r="E294" t="str">
            <v>Alpaca Ranch</v>
          </cell>
          <cell r="F294" t="str">
            <v>Alpaca Ranch LLC</v>
          </cell>
          <cell r="G294" t="str">
            <v>Broken Bow (OK) Housing Authority</v>
          </cell>
          <cell r="H294" t="str">
            <v>Alyssa Brown</v>
          </cell>
          <cell r="I294" t="str">
            <v>Jennifer Rivera</v>
          </cell>
          <cell r="J294" t="str">
            <v>Robert Kershaw, CPA</v>
          </cell>
          <cell r="K294">
            <v>38323</v>
          </cell>
          <cell r="L294" t="str">
            <v/>
          </cell>
          <cell r="M294" t="str">
            <v>2020</v>
          </cell>
          <cell r="N294" t="str">
            <v>New</v>
          </cell>
          <cell r="O294">
            <v>38596</v>
          </cell>
          <cell r="P294">
            <v>38642</v>
          </cell>
          <cell r="Q294" t="str">
            <v>NO</v>
          </cell>
          <cell r="R294" t="str">
            <v/>
          </cell>
          <cell r="S294"/>
          <cell r="T294" t="str">
            <v>No</v>
          </cell>
          <cell r="U294" t="str">
            <v>No</v>
          </cell>
          <cell r="V294" t="str">
            <v>No</v>
          </cell>
          <cell r="W294" t="str">
            <v/>
          </cell>
        </row>
        <row r="295">
          <cell r="B295">
            <v>61828</v>
          </cell>
          <cell r="C295">
            <v>100</v>
          </cell>
          <cell r="D295" t="str">
            <v>NEF 2003</v>
          </cell>
          <cell r="E295" t="str">
            <v>Cool Breeze Crossing</v>
          </cell>
          <cell r="F295" t="str">
            <v>Cool Breeze Crossing, LLC</v>
          </cell>
          <cell r="G295" t="str">
            <v>Santee-Lynches Affordable Housing and Community Development Corp.</v>
          </cell>
          <cell r="H295" t="str">
            <v>Nicole Bush</v>
          </cell>
          <cell r="I295" t="str">
            <v>Tracey Ferrara</v>
          </cell>
          <cell r="J295" t="str">
            <v>Glaser + Company LLC</v>
          </cell>
          <cell r="K295">
            <v>38267</v>
          </cell>
          <cell r="L295">
            <v>44139</v>
          </cell>
          <cell r="M295" t="str">
            <v>2019</v>
          </cell>
          <cell r="N295" t="str">
            <v>New</v>
          </cell>
          <cell r="O295">
            <v>38473</v>
          </cell>
          <cell r="P295">
            <v>38530</v>
          </cell>
          <cell r="Q295" t="str">
            <v>MAKE ELECTION DECISION BASED ON CURRENT DEPRECIATION USEFUL LIFE *</v>
          </cell>
          <cell r="R295" t="str">
            <v/>
          </cell>
          <cell r="S295"/>
          <cell r="T295" t="str">
            <v>No</v>
          </cell>
          <cell r="U295" t="str">
            <v>No</v>
          </cell>
          <cell r="V295" t="str">
            <v>No</v>
          </cell>
          <cell r="W295" t="str">
            <v/>
          </cell>
        </row>
        <row r="296">
          <cell r="B296">
            <v>61829</v>
          </cell>
          <cell r="C296">
            <v>100</v>
          </cell>
          <cell r="D296" t="str">
            <v>NEF 2003</v>
          </cell>
          <cell r="E296" t="str">
            <v>Union Mill Crossing (SC)</v>
          </cell>
          <cell r="F296" t="str">
            <v>Union Mill Crossing, LLC, a South Carolina Limited Liability Company</v>
          </cell>
          <cell r="G296" t="str">
            <v>Santee-Lynches Affordable Housing and Community Development Corp.</v>
          </cell>
          <cell r="H296" t="str">
            <v>Nicole Bush</v>
          </cell>
          <cell r="I296" t="str">
            <v>Tracey Ferrara</v>
          </cell>
          <cell r="J296" t="str">
            <v>Glaser + Company LLC</v>
          </cell>
          <cell r="K296">
            <v>38267</v>
          </cell>
          <cell r="L296">
            <v>44167</v>
          </cell>
          <cell r="M296" t="str">
            <v>2019</v>
          </cell>
          <cell r="N296" t="str">
            <v>New</v>
          </cell>
          <cell r="O296">
            <v>38322</v>
          </cell>
          <cell r="P296">
            <v>38567</v>
          </cell>
          <cell r="Q296" t="str">
            <v>MAKE ELECTION DECISION BASED ON CURRENT DEPRECIATION USEFUL LIFE *</v>
          </cell>
          <cell r="R296" t="str">
            <v/>
          </cell>
          <cell r="S296"/>
          <cell r="T296" t="str">
            <v>No</v>
          </cell>
          <cell r="U296" t="str">
            <v>No</v>
          </cell>
          <cell r="V296" t="str">
            <v>No</v>
          </cell>
          <cell r="W296" t="str">
            <v/>
          </cell>
        </row>
        <row r="297">
          <cell r="B297">
            <v>61830</v>
          </cell>
          <cell r="C297">
            <v>100</v>
          </cell>
          <cell r="D297" t="str">
            <v>NEF 2003</v>
          </cell>
          <cell r="E297" t="str">
            <v>Hunters Crossing</v>
          </cell>
          <cell r="F297" t="str">
            <v>Hunters Crossings, LLC</v>
          </cell>
          <cell r="G297" t="str">
            <v>Santee-Lynches Affordable Housing and Community Development Corp.</v>
          </cell>
          <cell r="H297" t="str">
            <v>Nicole Bush</v>
          </cell>
          <cell r="I297" t="str">
            <v>Tracey Ferrara</v>
          </cell>
          <cell r="J297" t="str">
            <v>Glaser + Company LLC</v>
          </cell>
          <cell r="K297">
            <v>38267</v>
          </cell>
          <cell r="L297">
            <v>44028</v>
          </cell>
          <cell r="M297" t="str">
            <v>2019</v>
          </cell>
          <cell r="N297" t="str">
            <v>New</v>
          </cell>
          <cell r="O297">
            <v>38473</v>
          </cell>
          <cell r="P297">
            <v>38551</v>
          </cell>
          <cell r="Q297" t="str">
            <v>MAKE ELECTION DECISION BASED ON CURRENT DEPRECIATION USEFUL LIFE *</v>
          </cell>
          <cell r="R297" t="str">
            <v/>
          </cell>
          <cell r="S297"/>
          <cell r="T297" t="str">
            <v>No</v>
          </cell>
          <cell r="U297" t="str">
            <v>No</v>
          </cell>
          <cell r="V297" t="str">
            <v>No</v>
          </cell>
          <cell r="W297" t="str">
            <v/>
          </cell>
        </row>
        <row r="298">
          <cell r="B298">
            <v>61833</v>
          </cell>
          <cell r="C298">
            <v>100</v>
          </cell>
          <cell r="D298" t="str">
            <v>CEF 2004</v>
          </cell>
          <cell r="E298" t="str">
            <v>Sobrato Apartments</v>
          </cell>
          <cell r="F298" t="str">
            <v>Gilroy Transitional Housing Center Associates, L.P., A California Limited Partnership</v>
          </cell>
          <cell r="G298" t="str">
            <v>Eden Housing, Inc.</v>
          </cell>
          <cell r="H298" t="str">
            <v>Malcolm Wells</v>
          </cell>
          <cell r="I298" t="str">
            <v>Laura Pishion</v>
          </cell>
          <cell r="J298" t="str">
            <v>Lindquist, Von Husen &amp; Joyce, LLP</v>
          </cell>
          <cell r="K298">
            <v>38330</v>
          </cell>
          <cell r="L298">
            <v>44196</v>
          </cell>
          <cell r="M298" t="str">
            <v>2020</v>
          </cell>
          <cell r="N298" t="str">
            <v>New</v>
          </cell>
          <cell r="O298">
            <v>38718</v>
          </cell>
          <cell r="P298">
            <v>38798</v>
          </cell>
          <cell r="Q298" t="str">
            <v>NO</v>
          </cell>
          <cell r="R298" t="str">
            <v/>
          </cell>
          <cell r="S298"/>
          <cell r="T298" t="str">
            <v>No</v>
          </cell>
          <cell r="U298" t="str">
            <v>No</v>
          </cell>
          <cell r="V298" t="str">
            <v>No</v>
          </cell>
          <cell r="W298" t="str">
            <v/>
          </cell>
        </row>
        <row r="299">
          <cell r="B299">
            <v>61834</v>
          </cell>
          <cell r="C299">
            <v>100</v>
          </cell>
          <cell r="D299" t="str">
            <v>NEF 2004</v>
          </cell>
          <cell r="E299" t="str">
            <v>Barton Center aka Barton Complex</v>
          </cell>
          <cell r="F299" t="str">
            <v>The Barton Center LP</v>
          </cell>
          <cell r="G299" t="str">
            <v>The Salvation Army Services, Inc.</v>
          </cell>
          <cell r="H299" t="str">
            <v>Molly Gillis</v>
          </cell>
          <cell r="I299" t="str">
            <v>Jennifer Rivera</v>
          </cell>
          <cell r="J299" t="str">
            <v>Comer Nowling and Associates, P.C</v>
          </cell>
          <cell r="K299">
            <v>38503</v>
          </cell>
          <cell r="L299" t="str">
            <v/>
          </cell>
          <cell r="M299" t="str">
            <v>2021</v>
          </cell>
          <cell r="N299" t="str">
            <v>Substantial Rehab</v>
          </cell>
          <cell r="O299">
            <v>38960</v>
          </cell>
          <cell r="P299">
            <v>38988</v>
          </cell>
          <cell r="Q299" t="str">
            <v>YES</v>
          </cell>
          <cell r="R299">
            <v>2018</v>
          </cell>
          <cell r="S299">
            <v>2018</v>
          </cell>
          <cell r="T299" t="str">
            <v>Yes</v>
          </cell>
          <cell r="U299" t="str">
            <v>Yes</v>
          </cell>
          <cell r="V299" t="str">
            <v>Yes</v>
          </cell>
          <cell r="W299" t="str">
            <v/>
          </cell>
        </row>
        <row r="300">
          <cell r="B300">
            <v>61850</v>
          </cell>
          <cell r="C300">
            <v>100</v>
          </cell>
          <cell r="D300" t="str">
            <v>NEF 2003</v>
          </cell>
          <cell r="E300" t="str">
            <v>Waupaca Senior Village</v>
          </cell>
          <cell r="F300" t="str">
            <v>Waupaca Senior Village, LLC</v>
          </cell>
          <cell r="G300" t="str">
            <v>CAP Services, Inc. (WI)</v>
          </cell>
          <cell r="H300" t="str">
            <v>Samuel Stephens</v>
          </cell>
          <cell r="I300" t="str">
            <v>Jennifer Rivera</v>
          </cell>
          <cell r="J300" t="str">
            <v>SVA Certified Public Accountants</v>
          </cell>
          <cell r="K300">
            <v>38335</v>
          </cell>
          <cell r="L300">
            <v>43830</v>
          </cell>
          <cell r="M300" t="str">
            <v>2019</v>
          </cell>
          <cell r="N300" t="str">
            <v>New</v>
          </cell>
          <cell r="O300">
            <v>38565</v>
          </cell>
          <cell r="P300">
            <v>38533</v>
          </cell>
          <cell r="Q300" t="str">
            <v>YES</v>
          </cell>
          <cell r="R300">
            <v>2018</v>
          </cell>
          <cell r="S300">
            <v>2018</v>
          </cell>
          <cell r="T300" t="str">
            <v>Yes</v>
          </cell>
          <cell r="U300" t="str">
            <v>Yes</v>
          </cell>
          <cell r="V300" t="str">
            <v>Yes</v>
          </cell>
          <cell r="W300" t="str">
            <v/>
          </cell>
        </row>
        <row r="301">
          <cell r="B301">
            <v>61852</v>
          </cell>
          <cell r="C301">
            <v>100</v>
          </cell>
          <cell r="D301" t="str">
            <v>NEF 2005</v>
          </cell>
          <cell r="E301" t="str">
            <v>Verne Barry Place (formerly The Dwelling Place Inn)</v>
          </cell>
          <cell r="F301" t="str">
            <v>KBC Limited Dividend Housing Association Limited Partnership</v>
          </cell>
          <cell r="G301" t="str">
            <v>Dwelling Place of Grand Rapids, Inc.</v>
          </cell>
          <cell r="H301" t="str">
            <v>Zoila Natera-Sandoval</v>
          </cell>
          <cell r="I301" t="str">
            <v>Jennifer Rivera</v>
          </cell>
          <cell r="J301" t="str">
            <v>Beene, Garter &amp; Company</v>
          </cell>
          <cell r="K301">
            <v>38912</v>
          </cell>
          <cell r="L301" t="str">
            <v/>
          </cell>
          <cell r="M301" t="str">
            <v>2022</v>
          </cell>
          <cell r="N301" t="str">
            <v>New</v>
          </cell>
          <cell r="O301">
            <v>39479</v>
          </cell>
          <cell r="P301">
            <v>39318</v>
          </cell>
          <cell r="Q301" t="str">
            <v>NO</v>
          </cell>
          <cell r="R301" t="str">
            <v/>
          </cell>
          <cell r="S301"/>
          <cell r="T301" t="str">
            <v>No</v>
          </cell>
          <cell r="U301" t="str">
            <v>No</v>
          </cell>
          <cell r="V301" t="str">
            <v>No</v>
          </cell>
          <cell r="W301" t="str">
            <v/>
          </cell>
        </row>
        <row r="302">
          <cell r="B302">
            <v>61854</v>
          </cell>
          <cell r="C302">
            <v>100</v>
          </cell>
          <cell r="D302" t="str">
            <v>CEF 2004</v>
          </cell>
          <cell r="E302" t="str">
            <v>Arroyo de Paz I Apartments (fka Desert Hot Springs)</v>
          </cell>
          <cell r="F302" t="str">
            <v>Verbena Housing Associates, L.P., a California Limited Partnership</v>
          </cell>
          <cell r="G302" t="str">
            <v>Coachella Valley Housing Coalition</v>
          </cell>
          <cell r="H302" t="str">
            <v>Malcolm Wells</v>
          </cell>
          <cell r="I302" t="str">
            <v>Laura Pishion</v>
          </cell>
          <cell r="J302" t="str">
            <v>Thomas Tomaszewski, CPA - El Dorado Hills</v>
          </cell>
          <cell r="K302">
            <v>38337</v>
          </cell>
          <cell r="L302" t="str">
            <v/>
          </cell>
          <cell r="M302" t="str">
            <v>2020</v>
          </cell>
          <cell r="N302" t="str">
            <v>New</v>
          </cell>
          <cell r="O302">
            <v>38990</v>
          </cell>
          <cell r="P302">
            <v>39035</v>
          </cell>
          <cell r="Q302" t="str">
            <v>NO</v>
          </cell>
          <cell r="R302" t="str">
            <v/>
          </cell>
          <cell r="S302"/>
          <cell r="T302" t="str">
            <v>No</v>
          </cell>
          <cell r="U302" t="str">
            <v>No</v>
          </cell>
          <cell r="V302" t="str">
            <v>No</v>
          </cell>
          <cell r="W302" t="str">
            <v/>
          </cell>
        </row>
        <row r="303">
          <cell r="B303">
            <v>61856</v>
          </cell>
          <cell r="C303">
            <v>100</v>
          </cell>
          <cell r="D303" t="str">
            <v>CEF 2004</v>
          </cell>
          <cell r="E303" t="str">
            <v>Villa Victoria</v>
          </cell>
          <cell r="F303" t="str">
            <v>Villa Victoria Associates, L.P., a California Limited Partnership</v>
          </cell>
          <cell r="G303" t="str">
            <v>Cabrillo Economic Development Corporation (CEDC)</v>
          </cell>
          <cell r="H303" t="str">
            <v>Wade Okada</v>
          </cell>
          <cell r="I303" t="str">
            <v>Laura Pishion</v>
          </cell>
          <cell r="J303" t="str">
            <v>Keller &amp; Associates, LLP</v>
          </cell>
          <cell r="K303">
            <v>38656</v>
          </cell>
          <cell r="L303" t="str">
            <v/>
          </cell>
          <cell r="M303" t="str">
            <v>2021</v>
          </cell>
          <cell r="N303" t="str">
            <v>New</v>
          </cell>
          <cell r="O303">
            <v>39263</v>
          </cell>
          <cell r="P303">
            <v>39325</v>
          </cell>
          <cell r="Q303" t="str">
            <v>NO</v>
          </cell>
          <cell r="R303" t="str">
            <v/>
          </cell>
          <cell r="S303"/>
          <cell r="T303" t="str">
            <v>No</v>
          </cell>
          <cell r="U303" t="str">
            <v>No</v>
          </cell>
          <cell r="V303" t="str">
            <v>No</v>
          </cell>
          <cell r="W303" t="str">
            <v/>
          </cell>
        </row>
        <row r="304">
          <cell r="B304">
            <v>61875</v>
          </cell>
          <cell r="C304">
            <v>100</v>
          </cell>
          <cell r="D304" t="str">
            <v>Nationwide Fund</v>
          </cell>
          <cell r="E304" t="str">
            <v>Crestview Village Apts (IL)</v>
          </cell>
          <cell r="F304" t="str">
            <v>Crestview Preservation Associates L.P.</v>
          </cell>
          <cell r="G304" t="str">
            <v>Preservation of Affordable Housing (POAH)</v>
          </cell>
          <cell r="H304" t="str">
            <v>Eileen Kelly</v>
          </cell>
          <cell r="I304" t="str">
            <v>Jennifer Rivera</v>
          </cell>
          <cell r="J304" t="str">
            <v>MarksNelson, LLC</v>
          </cell>
          <cell r="K304">
            <v>38384</v>
          </cell>
          <cell r="L304">
            <v>44196</v>
          </cell>
          <cell r="M304" t="str">
            <v>2020</v>
          </cell>
          <cell r="N304" t="str">
            <v>Moderate Rehab</v>
          </cell>
          <cell r="O304">
            <v>38701</v>
          </cell>
          <cell r="P304">
            <v>38819</v>
          </cell>
          <cell r="Q304" t="str">
            <v>YES</v>
          </cell>
          <cell r="R304">
            <v>2018</v>
          </cell>
          <cell r="S304">
            <v>2018</v>
          </cell>
          <cell r="T304" t="str">
            <v>Yes</v>
          </cell>
          <cell r="U304" t="str">
            <v>Yes</v>
          </cell>
          <cell r="V304" t="str">
            <v>Yes</v>
          </cell>
          <cell r="W304" t="str">
            <v/>
          </cell>
        </row>
        <row r="305">
          <cell r="B305">
            <v>61885</v>
          </cell>
          <cell r="C305">
            <v>100</v>
          </cell>
          <cell r="D305" t="str">
            <v>NEF 2004</v>
          </cell>
          <cell r="E305" t="str">
            <v>La Estancia</v>
          </cell>
          <cell r="F305" t="str">
            <v>La Estancia Limited Partnership</v>
          </cell>
          <cell r="G305" t="str">
            <v>Bickerdike Redevelopment Corporation</v>
          </cell>
          <cell r="H305" t="str">
            <v>Eileen Kelly</v>
          </cell>
          <cell r="I305" t="str">
            <v>Jennifer Rivera</v>
          </cell>
          <cell r="J305" t="str">
            <v>RubinBrown LLP (Chicago)</v>
          </cell>
          <cell r="K305">
            <v>38684</v>
          </cell>
          <cell r="L305" t="str">
            <v/>
          </cell>
          <cell r="M305" t="str">
            <v>2021</v>
          </cell>
          <cell r="N305" t="str">
            <v>New</v>
          </cell>
          <cell r="O305">
            <v>39234</v>
          </cell>
          <cell r="P305">
            <v>39386</v>
          </cell>
          <cell r="Q305" t="str">
            <v>NO</v>
          </cell>
          <cell r="R305" t="str">
            <v/>
          </cell>
          <cell r="S305"/>
          <cell r="T305" t="str">
            <v>No</v>
          </cell>
          <cell r="U305" t="str">
            <v>No</v>
          </cell>
          <cell r="V305" t="str">
            <v>No</v>
          </cell>
          <cell r="W305" t="str">
            <v/>
          </cell>
        </row>
        <row r="306">
          <cell r="B306">
            <v>61886</v>
          </cell>
          <cell r="C306">
            <v>100</v>
          </cell>
          <cell r="D306" t="str">
            <v>One Economy I</v>
          </cell>
          <cell r="E306" t="str">
            <v>Fountain View Apartments (IL)</v>
          </cell>
          <cell r="F306" t="str">
            <v>Fountain View Apartments Limited Partnership</v>
          </cell>
          <cell r="G306" t="str">
            <v>Safeway Construction Company, Inc.</v>
          </cell>
          <cell r="H306" t="str">
            <v>Eileen Kelly</v>
          </cell>
          <cell r="I306" t="str">
            <v>Jennifer Rivera</v>
          </cell>
          <cell r="J306" t="str">
            <v>Haran &amp; Associates, Ltd.</v>
          </cell>
          <cell r="K306">
            <v>38899</v>
          </cell>
          <cell r="L306" t="str">
            <v/>
          </cell>
          <cell r="M306" t="str">
            <v>2022</v>
          </cell>
          <cell r="N306" t="str">
            <v>Gut Rehab</v>
          </cell>
          <cell r="O306">
            <v>39387</v>
          </cell>
          <cell r="P306">
            <v>39430</v>
          </cell>
          <cell r="Q306" t="str">
            <v>NO</v>
          </cell>
          <cell r="R306" t="str">
            <v/>
          </cell>
          <cell r="S306"/>
          <cell r="T306" t="str">
            <v>No</v>
          </cell>
          <cell r="U306" t="str">
            <v>No</v>
          </cell>
          <cell r="V306" t="str">
            <v>No</v>
          </cell>
          <cell r="W306" t="str">
            <v/>
          </cell>
        </row>
        <row r="307">
          <cell r="B307">
            <v>61893</v>
          </cell>
          <cell r="C307">
            <v>100</v>
          </cell>
          <cell r="D307" t="str">
            <v>NEF 2004</v>
          </cell>
          <cell r="E307" t="str">
            <v>Many Rivers West</v>
          </cell>
          <cell r="F307" t="str">
            <v>Many Rivers West Limited Partnership</v>
          </cell>
          <cell r="G307" t="str">
            <v>American Indian Housing and Community Development Corporation</v>
          </cell>
          <cell r="H307" t="str">
            <v>Samuel Stephens</v>
          </cell>
          <cell r="I307" t="str">
            <v>Jennifer Rivera</v>
          </cell>
          <cell r="J307" t="str">
            <v>Mahoney Ulbrich Christiansen Russ</v>
          </cell>
          <cell r="K307">
            <v>38349</v>
          </cell>
          <cell r="L307">
            <v>44196</v>
          </cell>
          <cell r="M307" t="str">
            <v>2020</v>
          </cell>
          <cell r="N307" t="str">
            <v>New</v>
          </cell>
          <cell r="O307">
            <v>38717</v>
          </cell>
          <cell r="P307">
            <v>38679</v>
          </cell>
          <cell r="Q307" t="str">
            <v>YES</v>
          </cell>
          <cell r="R307">
            <v>2018</v>
          </cell>
          <cell r="S307">
            <v>2018</v>
          </cell>
          <cell r="T307" t="str">
            <v>Yes</v>
          </cell>
          <cell r="U307" t="str">
            <v>Yes</v>
          </cell>
          <cell r="V307" t="str">
            <v>Yes</v>
          </cell>
          <cell r="W307" t="str">
            <v/>
          </cell>
        </row>
        <row r="308">
          <cell r="B308">
            <v>61895</v>
          </cell>
          <cell r="C308">
            <v>100</v>
          </cell>
          <cell r="D308" t="str">
            <v>NEF 2003</v>
          </cell>
          <cell r="E308" t="str">
            <v>Canterbury Apartments</v>
          </cell>
          <cell r="F308" t="str">
            <v>Winfield Apartment Partners, LLC</v>
          </cell>
          <cell r="G308" t="str">
            <v>Central States Development, LLC</v>
          </cell>
          <cell r="H308" t="str">
            <v>Sandy Baker</v>
          </cell>
          <cell r="I308" t="str">
            <v>Jennifer Rivera</v>
          </cell>
          <cell r="J308" t="str">
            <v>Dunbar, Murphy &amp; Co.</v>
          </cell>
          <cell r="K308">
            <v>38650</v>
          </cell>
          <cell r="L308" t="str">
            <v/>
          </cell>
          <cell r="M308" t="str">
            <v>2020</v>
          </cell>
          <cell r="N308" t="str">
            <v>Moderate Rehab</v>
          </cell>
          <cell r="O308">
            <v>39022</v>
          </cell>
          <cell r="P308">
            <v>39023</v>
          </cell>
          <cell r="Q308" t="str">
            <v>NO</v>
          </cell>
          <cell r="R308" t="str">
            <v/>
          </cell>
          <cell r="S308"/>
          <cell r="T308" t="str">
            <v>No</v>
          </cell>
          <cell r="U308" t="str">
            <v/>
          </cell>
          <cell r="V308" t="str">
            <v/>
          </cell>
          <cell r="W308" t="str">
            <v/>
          </cell>
        </row>
        <row r="309">
          <cell r="B309">
            <v>61897</v>
          </cell>
          <cell r="C309">
            <v>100</v>
          </cell>
          <cell r="D309" t="str">
            <v>NEF 2004</v>
          </cell>
          <cell r="E309" t="str">
            <v>Short Mountain Village</v>
          </cell>
          <cell r="F309" t="str">
            <v>Short Mountain Village, L.P.</v>
          </cell>
          <cell r="G309" t="str">
            <v>Morningside Development, LLC</v>
          </cell>
          <cell r="H309" t="str">
            <v>Alyssa Brown</v>
          </cell>
          <cell r="I309" t="str">
            <v>Jennifer Rivera</v>
          </cell>
          <cell r="J309" t="str">
            <v>Cone &amp; Smith, P.C.</v>
          </cell>
          <cell r="K309">
            <v>38533</v>
          </cell>
          <cell r="L309" t="str">
            <v/>
          </cell>
          <cell r="M309" t="str">
            <v>2021</v>
          </cell>
          <cell r="N309" t="str">
            <v>New</v>
          </cell>
          <cell r="O309">
            <v>38808</v>
          </cell>
          <cell r="P309">
            <v>39081</v>
          </cell>
          <cell r="Q309" t="str">
            <v>NO</v>
          </cell>
          <cell r="R309" t="str">
            <v/>
          </cell>
          <cell r="S309"/>
          <cell r="T309" t="str">
            <v>No</v>
          </cell>
          <cell r="U309" t="str">
            <v>No</v>
          </cell>
          <cell r="V309" t="str">
            <v>No</v>
          </cell>
          <cell r="W309" t="str">
            <v/>
          </cell>
        </row>
        <row r="310">
          <cell r="B310">
            <v>61900</v>
          </cell>
          <cell r="C310">
            <v>100</v>
          </cell>
          <cell r="D310" t="str">
            <v>NEF 2004</v>
          </cell>
          <cell r="E310" t="str">
            <v>Pathways Apartments (NE)</v>
          </cell>
          <cell r="F310" t="str">
            <v>South Central Apartment Partners, LLC</v>
          </cell>
          <cell r="G310" t="str">
            <v>South Central Behavioral Services</v>
          </cell>
          <cell r="H310" t="str">
            <v>Sandy Baker</v>
          </cell>
          <cell r="I310" t="str">
            <v>Jennifer Rivera</v>
          </cell>
          <cell r="J310" t="str">
            <v xml:space="preserve">The McMillen Company, PC </v>
          </cell>
          <cell r="K310">
            <v>38351</v>
          </cell>
          <cell r="L310" t="str">
            <v/>
          </cell>
          <cell r="M310" t="str">
            <v>2020</v>
          </cell>
          <cell r="N310" t="str">
            <v>New</v>
          </cell>
          <cell r="O310">
            <v>1</v>
          </cell>
          <cell r="P310">
            <v>38743</v>
          </cell>
          <cell r="Q310" t="str">
            <v>NO</v>
          </cell>
          <cell r="R310" t="str">
            <v/>
          </cell>
          <cell r="S310"/>
          <cell r="T310" t="str">
            <v>No</v>
          </cell>
          <cell r="U310" t="str">
            <v>No</v>
          </cell>
          <cell r="V310" t="str">
            <v>No</v>
          </cell>
          <cell r="W310" t="str">
            <v/>
          </cell>
        </row>
        <row r="311">
          <cell r="B311">
            <v>61902</v>
          </cell>
          <cell r="C311">
            <v>100</v>
          </cell>
          <cell r="D311" t="str">
            <v>Nationwide Fund</v>
          </cell>
          <cell r="E311" t="str">
            <v>Pisgah Village</v>
          </cell>
          <cell r="F311" t="str">
            <v xml:space="preserve">Pisgah Village, L.P., A California Limited Partnership </v>
          </cell>
          <cell r="G311" t="str">
            <v>W.O.R.K.S.</v>
          </cell>
          <cell r="H311" t="str">
            <v>Gina Nelson</v>
          </cell>
          <cell r="I311" t="str">
            <v>Laura Pishion</v>
          </cell>
          <cell r="J311" t="str">
            <v>Keller &amp; Associates, LLP</v>
          </cell>
          <cell r="K311">
            <v>38310</v>
          </cell>
          <cell r="L311" t="str">
            <v/>
          </cell>
          <cell r="M311" t="str">
            <v>2020</v>
          </cell>
          <cell r="N311" t="str">
            <v>Moderate Rehab</v>
          </cell>
          <cell r="O311" t="str">
            <v/>
          </cell>
          <cell r="P311">
            <v>39037</v>
          </cell>
          <cell r="Q311" t="str">
            <v>NO</v>
          </cell>
          <cell r="R311" t="str">
            <v/>
          </cell>
          <cell r="S311"/>
          <cell r="T311" t="str">
            <v>No</v>
          </cell>
          <cell r="U311" t="str">
            <v>No</v>
          </cell>
          <cell r="V311" t="str">
            <v>No</v>
          </cell>
          <cell r="W311" t="str">
            <v/>
          </cell>
        </row>
        <row r="312">
          <cell r="B312">
            <v>61909</v>
          </cell>
          <cell r="C312">
            <v>100</v>
          </cell>
          <cell r="D312" t="str">
            <v>NEF 2004</v>
          </cell>
          <cell r="E312" t="str">
            <v>Ferry Street Mutual Housing</v>
          </cell>
          <cell r="F312" t="str">
            <v>Ferry Mutual Housing Limited Partnership</v>
          </cell>
          <cell r="G312" t="str">
            <v>NeighborWorks New Horizons/Mut Hsng of S Centr CT</v>
          </cell>
          <cell r="H312" t="str">
            <v>Jessica Polak</v>
          </cell>
          <cell r="I312" t="str">
            <v>Tracey Ferrara</v>
          </cell>
          <cell r="J312" t="str">
            <v>Carter, Hayes &amp; Associates, PC</v>
          </cell>
          <cell r="K312">
            <v>38530</v>
          </cell>
          <cell r="L312">
            <v>44196</v>
          </cell>
          <cell r="M312" t="str">
            <v>2020</v>
          </cell>
          <cell r="N312" t="str">
            <v>New</v>
          </cell>
          <cell r="O312">
            <v>38930</v>
          </cell>
          <cell r="P312">
            <v>39112</v>
          </cell>
          <cell r="Q312" t="str">
            <v>NO</v>
          </cell>
          <cell r="R312" t="str">
            <v/>
          </cell>
          <cell r="S312"/>
          <cell r="T312" t="str">
            <v>No</v>
          </cell>
          <cell r="U312" t="str">
            <v>No</v>
          </cell>
          <cell r="V312" t="str">
            <v>No</v>
          </cell>
          <cell r="W312" t="str">
            <v/>
          </cell>
        </row>
        <row r="313">
          <cell r="B313">
            <v>61913</v>
          </cell>
          <cell r="C313">
            <v>100</v>
          </cell>
          <cell r="D313" t="str">
            <v>NEF 2004</v>
          </cell>
          <cell r="E313" t="str">
            <v>Tyler Run I</v>
          </cell>
          <cell r="F313" t="str">
            <v>Tyler Run I, LLC</v>
          </cell>
          <cell r="G313" t="str">
            <v>Integra Investment Holdings, LLC</v>
          </cell>
          <cell r="H313" t="str">
            <v>Nicole Bush</v>
          </cell>
          <cell r="I313" t="str">
            <v>Tracey Ferrara</v>
          </cell>
          <cell r="J313" t="str">
            <v>Novogradac &amp; Company LLP (Cleveland)</v>
          </cell>
          <cell r="K313">
            <v>38350</v>
          </cell>
          <cell r="L313">
            <v>43830</v>
          </cell>
          <cell r="M313" t="str">
            <v>2019</v>
          </cell>
          <cell r="N313" t="str">
            <v>Substantial Rehab</v>
          </cell>
          <cell r="O313">
            <v>38671</v>
          </cell>
          <cell r="P313">
            <v>38677</v>
          </cell>
          <cell r="Q313" t="str">
            <v>NO</v>
          </cell>
          <cell r="R313" t="str">
            <v/>
          </cell>
          <cell r="S313"/>
          <cell r="T313" t="str">
            <v>No</v>
          </cell>
          <cell r="U313" t="str">
            <v>No</v>
          </cell>
          <cell r="V313" t="str">
            <v>No</v>
          </cell>
          <cell r="W313" t="str">
            <v/>
          </cell>
        </row>
        <row r="314">
          <cell r="B314">
            <v>61914</v>
          </cell>
          <cell r="C314">
            <v>100</v>
          </cell>
          <cell r="D314" t="str">
            <v>NEF 2005</v>
          </cell>
          <cell r="E314" t="str">
            <v>Tyler Run II</v>
          </cell>
          <cell r="F314" t="str">
            <v>Tyler Run II, LLC</v>
          </cell>
          <cell r="G314" t="str">
            <v>Integra Investment Holdings, LLC</v>
          </cell>
          <cell r="H314" t="str">
            <v>Nicole Bush</v>
          </cell>
          <cell r="I314" t="str">
            <v>Tracey Ferrara</v>
          </cell>
          <cell r="J314" t="str">
            <v>Novogradac &amp; Company LLP (Cleveland)</v>
          </cell>
          <cell r="K314">
            <v>38852</v>
          </cell>
          <cell r="L314">
            <v>44196</v>
          </cell>
          <cell r="M314" t="str">
            <v>2020</v>
          </cell>
          <cell r="N314" t="str">
            <v>Substantial Rehab</v>
          </cell>
          <cell r="O314">
            <v>38741</v>
          </cell>
          <cell r="P314">
            <v>38989</v>
          </cell>
          <cell r="Q314" t="str">
            <v>NO</v>
          </cell>
          <cell r="R314" t="str">
            <v/>
          </cell>
          <cell r="S314"/>
          <cell r="T314" t="str">
            <v>No</v>
          </cell>
          <cell r="U314" t="str">
            <v>No</v>
          </cell>
          <cell r="V314" t="str">
            <v>No</v>
          </cell>
          <cell r="W314" t="str">
            <v/>
          </cell>
        </row>
        <row r="315">
          <cell r="B315">
            <v>61915</v>
          </cell>
          <cell r="C315">
            <v>100</v>
          </cell>
          <cell r="D315" t="str">
            <v>NEF 2004</v>
          </cell>
          <cell r="E315" t="str">
            <v>Pine Chase Apts</v>
          </cell>
          <cell r="F315" t="str">
            <v>Pine Chase, LLC</v>
          </cell>
          <cell r="G315" t="str">
            <v>Atlantic Housing Development LLC (NC)</v>
          </cell>
          <cell r="H315" t="str">
            <v>Nicole Bush</v>
          </cell>
          <cell r="I315" t="str">
            <v>Tracey Ferrara</v>
          </cell>
          <cell r="J315" t="str">
            <v>Bernard Robinson &amp; Company, LLP</v>
          </cell>
          <cell r="K315">
            <v>38538</v>
          </cell>
          <cell r="L315" t="str">
            <v/>
          </cell>
          <cell r="M315" t="str">
            <v>2020</v>
          </cell>
          <cell r="N315" t="str">
            <v>New</v>
          </cell>
          <cell r="O315">
            <v>38777</v>
          </cell>
          <cell r="P315">
            <v>38905</v>
          </cell>
          <cell r="Q315" t="str">
            <v>NO</v>
          </cell>
          <cell r="R315" t="str">
            <v/>
          </cell>
          <cell r="S315"/>
          <cell r="T315" t="str">
            <v>No</v>
          </cell>
          <cell r="U315" t="str">
            <v>No</v>
          </cell>
          <cell r="V315" t="str">
            <v>No</v>
          </cell>
          <cell r="W315" t="str">
            <v/>
          </cell>
        </row>
        <row r="316">
          <cell r="B316">
            <v>61917</v>
          </cell>
          <cell r="C316">
            <v>100</v>
          </cell>
          <cell r="D316" t="str">
            <v>CEF 2004</v>
          </cell>
          <cell r="E316" t="str">
            <v>Casitas del Valle Apartments</v>
          </cell>
          <cell r="F316" t="str">
            <v>Casitas Del Valle Housing Associates, a California Limited Partnership</v>
          </cell>
          <cell r="G316" t="str">
            <v>Coachella Valley Housing Coalition</v>
          </cell>
          <cell r="H316" t="str">
            <v>Malcolm Wells</v>
          </cell>
          <cell r="I316" t="str">
            <v>Laura Pishion</v>
          </cell>
          <cell r="J316" t="str">
            <v>Thomas Tomaszewski, CPA - El Dorado Hills</v>
          </cell>
          <cell r="K316">
            <v>38457</v>
          </cell>
          <cell r="L316" t="str">
            <v/>
          </cell>
          <cell r="M316" t="str">
            <v>2021</v>
          </cell>
          <cell r="N316" t="str">
            <v>New</v>
          </cell>
          <cell r="O316">
            <v>39072</v>
          </cell>
          <cell r="P316">
            <v>39072</v>
          </cell>
          <cell r="Q316" t="str">
            <v>NO</v>
          </cell>
          <cell r="R316" t="str">
            <v/>
          </cell>
          <cell r="S316"/>
          <cell r="T316" t="str">
            <v>No</v>
          </cell>
          <cell r="U316" t="str">
            <v>No</v>
          </cell>
          <cell r="V316" t="str">
            <v>No</v>
          </cell>
          <cell r="W316" t="str">
            <v/>
          </cell>
        </row>
        <row r="317">
          <cell r="B317">
            <v>61920</v>
          </cell>
          <cell r="C317">
            <v>100</v>
          </cell>
          <cell r="D317" t="str">
            <v>NEF 2005</v>
          </cell>
          <cell r="E317" t="str">
            <v>Centennial Manor Apartments</v>
          </cell>
          <cell r="F317" t="str">
            <v>Centennial Manor Partners Limited Partnership</v>
          </cell>
          <cell r="G317" t="str">
            <v>Crane &amp; Fowler Investments, LLC</v>
          </cell>
          <cell r="H317" t="str">
            <v>Alyssa Brown</v>
          </cell>
          <cell r="I317" t="str">
            <v>Jennifer Rivera</v>
          </cell>
          <cell r="J317" t="str">
            <v>Lefor, Rapp &amp; Holland LLC</v>
          </cell>
          <cell r="K317">
            <v>38714</v>
          </cell>
          <cell r="L317">
            <v>43466</v>
          </cell>
          <cell r="M317" t="str">
            <v>2020</v>
          </cell>
          <cell r="N317" t="str">
            <v>Moderate Rehab</v>
          </cell>
          <cell r="O317">
            <v>38957</v>
          </cell>
          <cell r="P317">
            <v>38718</v>
          </cell>
          <cell r="Q317" t="str">
            <v>NO</v>
          </cell>
          <cell r="R317" t="str">
            <v/>
          </cell>
          <cell r="S317"/>
          <cell r="T317" t="str">
            <v>No</v>
          </cell>
          <cell r="U317" t="str">
            <v>No</v>
          </cell>
          <cell r="V317" t="str">
            <v>No</v>
          </cell>
          <cell r="W317" t="str">
            <v/>
          </cell>
        </row>
        <row r="318">
          <cell r="B318">
            <v>61921</v>
          </cell>
          <cell r="C318">
            <v>100</v>
          </cell>
          <cell r="D318" t="str">
            <v>NEF 2004</v>
          </cell>
          <cell r="E318" t="str">
            <v>Town View Apartments</v>
          </cell>
          <cell r="F318" t="str">
            <v>Town View Partners Limited Partnership</v>
          </cell>
          <cell r="G318" t="str">
            <v>Crane &amp; Fowler Investments, LLC</v>
          </cell>
          <cell r="H318" t="str">
            <v>Alyssa Brown</v>
          </cell>
          <cell r="I318" t="str">
            <v>Jennifer Rivera</v>
          </cell>
          <cell r="J318" t="str">
            <v>Lefor, Rapp &amp; Holland LLC</v>
          </cell>
          <cell r="K318">
            <v>38714</v>
          </cell>
          <cell r="L318">
            <v>43466</v>
          </cell>
          <cell r="M318" t="str">
            <v>2020</v>
          </cell>
          <cell r="N318" t="str">
            <v>Moderate Rehab</v>
          </cell>
          <cell r="O318">
            <v>38869</v>
          </cell>
          <cell r="P318">
            <v>38718</v>
          </cell>
          <cell r="Q318" t="str">
            <v>NO</v>
          </cell>
          <cell r="R318" t="str">
            <v/>
          </cell>
          <cell r="S318"/>
          <cell r="T318" t="str">
            <v>No</v>
          </cell>
          <cell r="U318" t="str">
            <v>No</v>
          </cell>
          <cell r="V318" t="str">
            <v>No</v>
          </cell>
          <cell r="W318" t="str">
            <v/>
          </cell>
        </row>
        <row r="319">
          <cell r="B319">
            <v>61922</v>
          </cell>
          <cell r="C319">
            <v>100</v>
          </cell>
          <cell r="D319" t="str">
            <v>NEF 2004</v>
          </cell>
          <cell r="E319" t="str">
            <v>Hiawatha Commons</v>
          </cell>
          <cell r="F319" t="str">
            <v>Hiawatha Housing Limited Partnership</v>
          </cell>
          <cell r="G319" t="str">
            <v>Alliance Housing Incorporated</v>
          </cell>
          <cell r="H319" t="str">
            <v>Samuel Stephens</v>
          </cell>
          <cell r="I319" t="str">
            <v>Jennifer Rivera</v>
          </cell>
          <cell r="J319" t="str">
            <v>Mahoney Ulbrich Christiansen Russ</v>
          </cell>
          <cell r="K319">
            <v>38673</v>
          </cell>
          <cell r="L319" t="str">
            <v/>
          </cell>
          <cell r="M319" t="str">
            <v>2021</v>
          </cell>
          <cell r="N319" t="str">
            <v>New</v>
          </cell>
          <cell r="O319">
            <v>38990</v>
          </cell>
          <cell r="P319">
            <v>39055</v>
          </cell>
          <cell r="Q319" t="str">
            <v>NO</v>
          </cell>
          <cell r="R319" t="str">
            <v/>
          </cell>
          <cell r="S319"/>
          <cell r="T319" t="str">
            <v>No</v>
          </cell>
          <cell r="U319" t="str">
            <v>No</v>
          </cell>
          <cell r="V319" t="str">
            <v>No</v>
          </cell>
          <cell r="W319" t="str">
            <v/>
          </cell>
        </row>
        <row r="320">
          <cell r="B320">
            <v>61923</v>
          </cell>
          <cell r="C320">
            <v>100</v>
          </cell>
          <cell r="D320" t="str">
            <v>NYEF 2003</v>
          </cell>
          <cell r="E320" t="str">
            <v>W. 137th Street</v>
          </cell>
          <cell r="F320" t="str">
            <v>West 137th Street, L.P.</v>
          </cell>
          <cell r="G320" t="str">
            <v>Harlem Congregations for Community Improvement</v>
          </cell>
          <cell r="H320" t="str">
            <v>Christopher Perkowski</v>
          </cell>
          <cell r="I320" t="str">
            <v>Tania Garrido</v>
          </cell>
          <cell r="J320" t="str">
            <v>Vargas &amp; Rivera</v>
          </cell>
          <cell r="K320">
            <v>38446</v>
          </cell>
          <cell r="L320" t="str">
            <v/>
          </cell>
          <cell r="M320" t="str">
            <v>2019</v>
          </cell>
          <cell r="N320" t="str">
            <v>Gut Rehab</v>
          </cell>
          <cell r="O320">
            <v>39081</v>
          </cell>
          <cell r="P320">
            <v>39082</v>
          </cell>
          <cell r="Q320" t="str">
            <v>YES</v>
          </cell>
          <cell r="R320">
            <v>2018</v>
          </cell>
          <cell r="S320">
            <v>2018</v>
          </cell>
          <cell r="T320" t="str">
            <v>Yes</v>
          </cell>
          <cell r="U320" t="str">
            <v>Yes</v>
          </cell>
          <cell r="V320" t="str">
            <v>Yes</v>
          </cell>
          <cell r="W320" t="str">
            <v/>
          </cell>
        </row>
        <row r="321">
          <cell r="B321">
            <v>61928</v>
          </cell>
          <cell r="C321">
            <v>100</v>
          </cell>
          <cell r="D321" t="str">
            <v>NEF 2004</v>
          </cell>
          <cell r="E321" t="str">
            <v>Jourdain</v>
          </cell>
          <cell r="F321" t="str">
            <v>Franklin Portland Gateway Phase II Limited Partnership</v>
          </cell>
          <cell r="G321" t="str">
            <v>Aeon aka Central Community Housing Trust</v>
          </cell>
          <cell r="H321" t="str">
            <v>Samuel Stephens</v>
          </cell>
          <cell r="I321" t="str">
            <v>Jennifer Rivera</v>
          </cell>
          <cell r="J321" t="str">
            <v>Mahoney Ulbrich Christiansen Russ</v>
          </cell>
          <cell r="K321">
            <v>38687</v>
          </cell>
          <cell r="L321" t="str">
            <v/>
          </cell>
          <cell r="M321" t="str">
            <v>2020</v>
          </cell>
          <cell r="N321" t="str">
            <v>New</v>
          </cell>
          <cell r="O321">
            <v>39041</v>
          </cell>
          <cell r="P321">
            <v>39038</v>
          </cell>
          <cell r="Q321" t="str">
            <v>YES</v>
          </cell>
          <cell r="R321">
            <v>2018</v>
          </cell>
          <cell r="S321">
            <v>2018</v>
          </cell>
          <cell r="T321" t="str">
            <v>Yes</v>
          </cell>
          <cell r="U321" t="str">
            <v>Yes</v>
          </cell>
          <cell r="V321" t="str">
            <v>Yes</v>
          </cell>
          <cell r="W321" t="str">
            <v/>
          </cell>
        </row>
        <row r="322">
          <cell r="B322">
            <v>61938</v>
          </cell>
          <cell r="C322">
            <v>100</v>
          </cell>
          <cell r="D322" t="str">
            <v>NEF 2005</v>
          </cell>
          <cell r="E322" t="str">
            <v>Middlesex Pilots</v>
          </cell>
          <cell r="F322" t="str">
            <v>Middlesex Housing Limited Partnership</v>
          </cell>
          <cell r="G322" t="str">
            <v>The Connection Fund, Inc.</v>
          </cell>
          <cell r="H322" t="str">
            <v>Jessica Polak</v>
          </cell>
          <cell r="I322" t="str">
            <v>Tracey Ferrara</v>
          </cell>
          <cell r="J322" t="str">
            <v>Carter, Hayes &amp; Associates, PC</v>
          </cell>
          <cell r="K322">
            <v>38716</v>
          </cell>
          <cell r="L322" t="str">
            <v/>
          </cell>
          <cell r="M322" t="str">
            <v>2022</v>
          </cell>
          <cell r="N322" t="str">
            <v>Substantial Rehab</v>
          </cell>
          <cell r="O322">
            <v>39412</v>
          </cell>
          <cell r="P322">
            <v>39437</v>
          </cell>
          <cell r="Q322" t="str">
            <v>NO</v>
          </cell>
          <cell r="R322" t="str">
            <v/>
          </cell>
          <cell r="S322"/>
          <cell r="T322" t="str">
            <v>No</v>
          </cell>
          <cell r="U322" t="str">
            <v>No</v>
          </cell>
          <cell r="V322" t="str">
            <v>No</v>
          </cell>
          <cell r="W322" t="str">
            <v/>
          </cell>
        </row>
        <row r="323">
          <cell r="B323">
            <v>61941</v>
          </cell>
          <cell r="C323">
            <v>19</v>
          </cell>
          <cell r="D323" t="str">
            <v>CEF 2004</v>
          </cell>
          <cell r="E323" t="str">
            <v>Dublin Transit Center</v>
          </cell>
          <cell r="F323" t="str">
            <v>Dublin Transit Site A2, L.P., A California Limited Partnership</v>
          </cell>
          <cell r="G323" t="str">
            <v>EAH, Inc.</v>
          </cell>
          <cell r="H323" t="str">
            <v>Gina Nelson</v>
          </cell>
          <cell r="I323" t="str">
            <v>Laura Pishion</v>
          </cell>
          <cell r="J323" t="str">
            <v>Spiteri, Narasky &amp; Daley, LLP</v>
          </cell>
          <cell r="K323">
            <v>38526</v>
          </cell>
          <cell r="L323" t="str">
            <v/>
          </cell>
          <cell r="M323" t="str">
            <v>2021</v>
          </cell>
          <cell r="N323" t="str">
            <v>New</v>
          </cell>
          <cell r="O323">
            <v>39083</v>
          </cell>
          <cell r="P323">
            <v>39090</v>
          </cell>
          <cell r="Q323" t="str">
            <v>YES</v>
          </cell>
          <cell r="R323">
            <v>2018</v>
          </cell>
          <cell r="S323">
            <v>2018</v>
          </cell>
          <cell r="T323" t="str">
            <v>Yes</v>
          </cell>
          <cell r="U323" t="str">
            <v>Yes</v>
          </cell>
          <cell r="V323" t="str">
            <v>Yes</v>
          </cell>
          <cell r="W323" t="str">
            <v/>
          </cell>
        </row>
        <row r="324">
          <cell r="B324">
            <v>61941</v>
          </cell>
          <cell r="C324">
            <v>81</v>
          </cell>
          <cell r="D324" t="str">
            <v>NEF 2004</v>
          </cell>
          <cell r="E324" t="str">
            <v>Dublin Transit Center</v>
          </cell>
          <cell r="F324" t="str">
            <v>Dublin Transit Site A2, L.P., A California Limited Partnership</v>
          </cell>
          <cell r="G324" t="str">
            <v>EAH, Inc.</v>
          </cell>
          <cell r="H324" t="str">
            <v>Gina Nelson</v>
          </cell>
          <cell r="I324" t="str">
            <v>Laura Pishion</v>
          </cell>
          <cell r="J324" t="str">
            <v>Spiteri, Narasky &amp; Daley, LLP</v>
          </cell>
          <cell r="K324">
            <v>38526</v>
          </cell>
          <cell r="L324" t="str">
            <v/>
          </cell>
          <cell r="M324" t="str">
            <v>2021</v>
          </cell>
          <cell r="N324" t="str">
            <v>New</v>
          </cell>
          <cell r="O324">
            <v>39083</v>
          </cell>
          <cell r="P324">
            <v>39090</v>
          </cell>
          <cell r="Q324" t="str">
            <v>YES</v>
          </cell>
          <cell r="R324">
            <v>2018</v>
          </cell>
          <cell r="S324">
            <v>2018</v>
          </cell>
          <cell r="T324" t="str">
            <v>Yes</v>
          </cell>
          <cell r="U324" t="str">
            <v>Yes</v>
          </cell>
          <cell r="V324" t="str">
            <v>Yes</v>
          </cell>
          <cell r="W324" t="str">
            <v/>
          </cell>
        </row>
        <row r="325">
          <cell r="B325">
            <v>61942</v>
          </cell>
          <cell r="C325">
            <v>100</v>
          </cell>
          <cell r="D325" t="str">
            <v>NEF 2004</v>
          </cell>
          <cell r="E325" t="str">
            <v>Lake Plaza Apartments</v>
          </cell>
          <cell r="F325" t="str">
            <v>Lake Plaza Associates L.P.</v>
          </cell>
          <cell r="G325" t="str">
            <v xml:space="preserve">Newbury Development Co. </v>
          </cell>
          <cell r="H325" t="str">
            <v>Kelly Wiegman</v>
          </cell>
          <cell r="I325" t="str">
            <v>Jennifer Rivera</v>
          </cell>
          <cell r="J325" t="str">
            <v>McGowen Hurst Clark &amp; Smith, P.C.</v>
          </cell>
          <cell r="K325">
            <v>38351</v>
          </cell>
          <cell r="L325">
            <v>43804</v>
          </cell>
          <cell r="M325" t="str">
            <v>2020</v>
          </cell>
          <cell r="N325" t="str">
            <v>New</v>
          </cell>
          <cell r="O325">
            <v>38718</v>
          </cell>
          <cell r="P325">
            <v>38688</v>
          </cell>
          <cell r="Q325" t="str">
            <v>NO</v>
          </cell>
          <cell r="R325" t="str">
            <v/>
          </cell>
          <cell r="S325"/>
          <cell r="T325" t="str">
            <v>No</v>
          </cell>
          <cell r="U325" t="str">
            <v>No</v>
          </cell>
          <cell r="V325" t="str">
            <v>No</v>
          </cell>
          <cell r="W325" t="str">
            <v/>
          </cell>
        </row>
        <row r="326">
          <cell r="B326">
            <v>61946</v>
          </cell>
          <cell r="C326">
            <v>100</v>
          </cell>
          <cell r="D326" t="str">
            <v>US Bank II - Rural</v>
          </cell>
          <cell r="E326" t="str">
            <v>Eleanor Roosevelt Circle</v>
          </cell>
          <cell r="F326" t="str">
            <v>NP Eleanor Associates, L.P.</v>
          </cell>
          <cell r="G326" t="str">
            <v>Neighborhood Partners, LLC</v>
          </cell>
          <cell r="H326" t="str">
            <v>Melanie Niemeyer</v>
          </cell>
          <cell r="I326" t="str">
            <v>Laura Pishion</v>
          </cell>
          <cell r="J326" t="str">
            <v>Williams and Olds</v>
          </cell>
          <cell r="K326">
            <v>38716</v>
          </cell>
          <cell r="L326" t="str">
            <v/>
          </cell>
          <cell r="M326" t="str">
            <v>2021</v>
          </cell>
          <cell r="N326" t="str">
            <v>New</v>
          </cell>
          <cell r="O326">
            <v>39094</v>
          </cell>
          <cell r="P326">
            <v>39094</v>
          </cell>
          <cell r="Q326" t="str">
            <v>YES</v>
          </cell>
          <cell r="R326">
            <v>2018</v>
          </cell>
          <cell r="S326">
            <v>2018</v>
          </cell>
          <cell r="T326" t="str">
            <v>Yes</v>
          </cell>
          <cell r="U326" t="str">
            <v>Yes</v>
          </cell>
          <cell r="V326" t="str">
            <v>Yes</v>
          </cell>
          <cell r="W326" t="str">
            <v/>
          </cell>
        </row>
        <row r="327">
          <cell r="B327">
            <v>61949</v>
          </cell>
          <cell r="C327">
            <v>10</v>
          </cell>
          <cell r="D327" t="str">
            <v>NEF 2006 II</v>
          </cell>
          <cell r="E327" t="str">
            <v>North Bend Hotel</v>
          </cell>
          <cell r="F327" t="str">
            <v>North Bend Hotel Apartments</v>
          </cell>
          <cell r="G327" t="str">
            <v>NeighborWorks Umpqua (fka Umpqua CDC)</v>
          </cell>
          <cell r="H327" t="str">
            <v>Melanie Niemeyer</v>
          </cell>
          <cell r="I327" t="str">
            <v>Laura Pishion</v>
          </cell>
          <cell r="J327" t="str">
            <v>CohnReznick (Sacramento)</v>
          </cell>
          <cell r="K327">
            <v>39639</v>
          </cell>
          <cell r="L327" t="str">
            <v/>
          </cell>
          <cell r="M327" t="str">
            <v>2023</v>
          </cell>
          <cell r="N327" t="str">
            <v>Gut Rehab</v>
          </cell>
          <cell r="O327" t="str">
            <v/>
          </cell>
          <cell r="P327">
            <v>39384</v>
          </cell>
          <cell r="Q327" t="str">
            <v>NO</v>
          </cell>
          <cell r="R327" t="str">
            <v/>
          </cell>
          <cell r="S327"/>
          <cell r="T327" t="str">
            <v>No</v>
          </cell>
          <cell r="U327" t="str">
            <v>No</v>
          </cell>
          <cell r="V327" t="str">
            <v>No</v>
          </cell>
          <cell r="W327" t="str">
            <v/>
          </cell>
        </row>
        <row r="328">
          <cell r="B328">
            <v>61949</v>
          </cell>
          <cell r="C328">
            <v>90</v>
          </cell>
          <cell r="D328" t="str">
            <v>NEF 2007 II</v>
          </cell>
          <cell r="E328" t="str">
            <v>North Bend Hotel</v>
          </cell>
          <cell r="F328" t="str">
            <v>North Bend Hotel Apartments</v>
          </cell>
          <cell r="G328" t="str">
            <v>NeighborWorks Umpqua (fka Umpqua CDC)</v>
          </cell>
          <cell r="H328" t="str">
            <v>Melanie Niemeyer</v>
          </cell>
          <cell r="I328" t="str">
            <v>Laura Pishion</v>
          </cell>
          <cell r="J328" t="str">
            <v>CohnReznick (Sacramento)</v>
          </cell>
          <cell r="K328">
            <v>39639</v>
          </cell>
          <cell r="L328" t="str">
            <v/>
          </cell>
          <cell r="M328" t="str">
            <v>2023</v>
          </cell>
          <cell r="N328" t="str">
            <v>Gut Rehab</v>
          </cell>
          <cell r="O328" t="str">
            <v/>
          </cell>
          <cell r="P328">
            <v>39384</v>
          </cell>
          <cell r="Q328" t="str">
            <v>NO</v>
          </cell>
          <cell r="R328" t="str">
            <v/>
          </cell>
          <cell r="S328"/>
          <cell r="T328" t="str">
            <v>No</v>
          </cell>
          <cell r="U328" t="str">
            <v>No</v>
          </cell>
          <cell r="V328" t="str">
            <v>No</v>
          </cell>
          <cell r="W328" t="str">
            <v/>
          </cell>
        </row>
        <row r="329">
          <cell r="B329">
            <v>61950</v>
          </cell>
          <cell r="C329">
            <v>100</v>
          </cell>
          <cell r="D329" t="str">
            <v>NEF 2006</v>
          </cell>
          <cell r="E329" t="str">
            <v>Hillside Terrace</v>
          </cell>
          <cell r="F329" t="str">
            <v>Hillside Terrace Limited Partnership</v>
          </cell>
          <cell r="G329" t="str">
            <v>NeighborWorks Umpqua (fka Umpqua CDC)</v>
          </cell>
          <cell r="H329" t="str">
            <v>Melanie Niemeyer</v>
          </cell>
          <cell r="I329" t="str">
            <v>Laura Pishion</v>
          </cell>
          <cell r="J329" t="str">
            <v>CohnReznick (Sacramento)</v>
          </cell>
          <cell r="K329">
            <v>38939</v>
          </cell>
          <cell r="L329">
            <v>44104</v>
          </cell>
          <cell r="M329" t="str">
            <v>2020</v>
          </cell>
          <cell r="N329" t="str">
            <v>Moderate Rehab</v>
          </cell>
          <cell r="O329">
            <v>39106</v>
          </cell>
          <cell r="P329">
            <v>39106</v>
          </cell>
          <cell r="Q329" t="str">
            <v>NO</v>
          </cell>
          <cell r="R329" t="str">
            <v/>
          </cell>
          <cell r="S329"/>
          <cell r="T329" t="str">
            <v>No</v>
          </cell>
          <cell r="U329" t="str">
            <v>No</v>
          </cell>
          <cell r="V329" t="str">
            <v>No</v>
          </cell>
          <cell r="W329" t="str">
            <v/>
          </cell>
        </row>
        <row r="330">
          <cell r="B330">
            <v>61951</v>
          </cell>
          <cell r="C330">
            <v>100</v>
          </cell>
          <cell r="D330" t="str">
            <v>NEF 2006 II</v>
          </cell>
          <cell r="E330" t="str">
            <v>Jefferson Park (OR)</v>
          </cell>
          <cell r="F330" t="str">
            <v>Jefferson Park Apartments Limited Partnership</v>
          </cell>
          <cell r="G330" t="str">
            <v>NeighborWorks Umpqua (fka Umpqua CDC)</v>
          </cell>
          <cell r="H330" t="str">
            <v>Melanie Niemeyer</v>
          </cell>
          <cell r="I330" t="str">
            <v>Laura Pishion</v>
          </cell>
          <cell r="J330" t="str">
            <v>CohnReznick (Sacramento)</v>
          </cell>
          <cell r="K330">
            <v>39370</v>
          </cell>
          <cell r="L330" t="str">
            <v/>
          </cell>
          <cell r="M330" t="str">
            <v>2021</v>
          </cell>
          <cell r="N330" t="str">
            <v>Moderate Rehab</v>
          </cell>
          <cell r="O330">
            <v>39447</v>
          </cell>
          <cell r="P330">
            <v>39356</v>
          </cell>
          <cell r="Q330" t="str">
            <v>NO</v>
          </cell>
          <cell r="R330" t="str">
            <v/>
          </cell>
          <cell r="S330"/>
          <cell r="T330" t="str">
            <v>No</v>
          </cell>
          <cell r="U330" t="str">
            <v>No</v>
          </cell>
          <cell r="V330" t="str">
            <v>No</v>
          </cell>
          <cell r="W330" t="str">
            <v/>
          </cell>
        </row>
        <row r="331">
          <cell r="B331">
            <v>61952</v>
          </cell>
          <cell r="C331">
            <v>100</v>
          </cell>
          <cell r="D331" t="str">
            <v>NEF 2003</v>
          </cell>
          <cell r="E331" t="str">
            <v>Teakettle Vista Apartments II</v>
          </cell>
          <cell r="F331" t="str">
            <v>Teakettle Vista Associates II, LP</v>
          </cell>
          <cell r="G331" t="str">
            <v>Northwest Montana Human Resources, Inc.</v>
          </cell>
          <cell r="H331" t="str">
            <v>Justin Sousley</v>
          </cell>
          <cell r="I331" t="str">
            <v>Laura Pishion</v>
          </cell>
          <cell r="J331" t="str">
            <v>Randall &amp; Company</v>
          </cell>
          <cell r="K331">
            <v>38351</v>
          </cell>
          <cell r="L331">
            <v>43830</v>
          </cell>
          <cell r="M331" t="str">
            <v>2019</v>
          </cell>
          <cell r="N331" t="str">
            <v>New</v>
          </cell>
          <cell r="O331">
            <v>38338</v>
          </cell>
          <cell r="P331">
            <v>38338</v>
          </cell>
          <cell r="Q331" t="str">
            <v>NO</v>
          </cell>
          <cell r="R331" t="str">
            <v/>
          </cell>
          <cell r="S331"/>
          <cell r="T331" t="str">
            <v>No</v>
          </cell>
          <cell r="U331" t="str">
            <v>No</v>
          </cell>
          <cell r="V331" t="str">
            <v>No</v>
          </cell>
          <cell r="W331" t="str">
            <v/>
          </cell>
        </row>
        <row r="332">
          <cell r="B332">
            <v>61955</v>
          </cell>
          <cell r="C332">
            <v>16</v>
          </cell>
          <cell r="D332" t="str">
            <v>Fifth Third 2003</v>
          </cell>
          <cell r="E332" t="str">
            <v>Fairmont Apartments</v>
          </cell>
          <cell r="F332" t="str">
            <v>Fairmont Apartments Limited Partnership</v>
          </cell>
          <cell r="G332" t="str">
            <v>Presbyterian Senior Care</v>
          </cell>
          <cell r="H332" t="str">
            <v>Lisa Griffin</v>
          </cell>
          <cell r="I332" t="str">
            <v>Tracey Ferrara</v>
          </cell>
          <cell r="J332" t="str">
            <v>Affordable Housing Accountants LTD</v>
          </cell>
          <cell r="K332">
            <v>38492</v>
          </cell>
          <cell r="L332" t="str">
            <v/>
          </cell>
          <cell r="M332" t="str">
            <v>2020</v>
          </cell>
          <cell r="N332" t="str">
            <v>New</v>
          </cell>
          <cell r="O332">
            <v>38929</v>
          </cell>
          <cell r="P332">
            <v>38929</v>
          </cell>
          <cell r="Q332" t="str">
            <v>YES</v>
          </cell>
          <cell r="R332">
            <v>2018</v>
          </cell>
          <cell r="S332">
            <v>2018</v>
          </cell>
          <cell r="T332" t="str">
            <v>Yes</v>
          </cell>
          <cell r="U332" t="str">
            <v>Yes</v>
          </cell>
          <cell r="V332" t="str">
            <v>Yes</v>
          </cell>
          <cell r="W332" t="str">
            <v/>
          </cell>
        </row>
        <row r="333">
          <cell r="B333">
            <v>61955</v>
          </cell>
          <cell r="C333">
            <v>84</v>
          </cell>
          <cell r="D333" t="str">
            <v>NEF 2004</v>
          </cell>
          <cell r="E333" t="str">
            <v>Fairmont Apartments</v>
          </cell>
          <cell r="F333" t="str">
            <v>Fairmont Apartments Limited Partnership</v>
          </cell>
          <cell r="G333" t="str">
            <v>Presbyterian Senior Care</v>
          </cell>
          <cell r="H333" t="str">
            <v>Lisa Griffin</v>
          </cell>
          <cell r="I333" t="str">
            <v>Tracey Ferrara</v>
          </cell>
          <cell r="J333" t="str">
            <v>Affordable Housing Accountants LTD</v>
          </cell>
          <cell r="K333">
            <v>38492</v>
          </cell>
          <cell r="L333" t="str">
            <v/>
          </cell>
          <cell r="M333" t="str">
            <v>2020</v>
          </cell>
          <cell r="N333" t="str">
            <v>New</v>
          </cell>
          <cell r="O333">
            <v>38929</v>
          </cell>
          <cell r="P333">
            <v>38929</v>
          </cell>
          <cell r="Q333" t="str">
            <v>YES</v>
          </cell>
          <cell r="R333">
            <v>2018</v>
          </cell>
          <cell r="S333">
            <v>2018</v>
          </cell>
          <cell r="T333" t="str">
            <v>Yes</v>
          </cell>
          <cell r="U333" t="str">
            <v>Yes</v>
          </cell>
          <cell r="V333" t="str">
            <v>Yes</v>
          </cell>
          <cell r="W333" t="str">
            <v/>
          </cell>
        </row>
        <row r="334">
          <cell r="B334">
            <v>61956</v>
          </cell>
          <cell r="C334">
            <v>100</v>
          </cell>
          <cell r="D334" t="str">
            <v>NEF 2007</v>
          </cell>
          <cell r="E334" t="str">
            <v>Magnolia Plaza</v>
          </cell>
          <cell r="F334" t="str">
            <v>Magnolia Plaza Housing, L.P.</v>
          </cell>
          <cell r="G334" t="str">
            <v>Impacct Brooklyn (formerly Pratt Area Community Council (PACC))</v>
          </cell>
          <cell r="H334" t="str">
            <v>David Rozan</v>
          </cell>
          <cell r="I334" t="str">
            <v>Lisa Taylor</v>
          </cell>
          <cell r="J334" t="str">
            <v>CohnReznick (NY)</v>
          </cell>
          <cell r="K334">
            <v>39274</v>
          </cell>
          <cell r="L334" t="str">
            <v/>
          </cell>
          <cell r="M334" t="str">
            <v>2022</v>
          </cell>
          <cell r="N334" t="str">
            <v>Moderate Rehab</v>
          </cell>
          <cell r="O334">
            <v>39274</v>
          </cell>
          <cell r="P334">
            <v>39274</v>
          </cell>
          <cell r="Q334" t="str">
            <v>NO</v>
          </cell>
          <cell r="R334" t="str">
            <v/>
          </cell>
          <cell r="S334"/>
          <cell r="T334" t="str">
            <v>No</v>
          </cell>
          <cell r="U334" t="str">
            <v>No</v>
          </cell>
          <cell r="V334" t="str">
            <v>No</v>
          </cell>
          <cell r="W334" t="str">
            <v/>
          </cell>
        </row>
        <row r="335">
          <cell r="B335">
            <v>61959</v>
          </cell>
          <cell r="C335">
            <v>100</v>
          </cell>
          <cell r="D335" t="str">
            <v>One Economy I</v>
          </cell>
          <cell r="E335" t="str">
            <v>Park Boulevard IB</v>
          </cell>
          <cell r="F335" t="str">
            <v>Park Boulevard IB, L.P.</v>
          </cell>
          <cell r="G335" t="str">
            <v>Neighborhood Rejuvenation Partners</v>
          </cell>
          <cell r="H335" t="str">
            <v>Eileen Kelly</v>
          </cell>
          <cell r="I335" t="str">
            <v>Jennifer Rivera</v>
          </cell>
          <cell r="J335" t="str">
            <v>RubinBrown LLP (Chicago)</v>
          </cell>
          <cell r="K335">
            <v>38657</v>
          </cell>
          <cell r="L335" t="str">
            <v/>
          </cell>
          <cell r="M335" t="str">
            <v>2022</v>
          </cell>
          <cell r="N335" t="str">
            <v>New</v>
          </cell>
          <cell r="O335">
            <v>39600</v>
          </cell>
          <cell r="P335">
            <v>40057</v>
          </cell>
          <cell r="Q335" t="str">
            <v>NO</v>
          </cell>
          <cell r="R335" t="str">
            <v/>
          </cell>
          <cell r="S335"/>
          <cell r="T335" t="str">
            <v>No</v>
          </cell>
          <cell r="U335" t="str">
            <v>No</v>
          </cell>
          <cell r="V335" t="str">
            <v>No</v>
          </cell>
          <cell r="W335" t="str">
            <v/>
          </cell>
        </row>
        <row r="336">
          <cell r="B336">
            <v>61962</v>
          </cell>
          <cell r="C336">
            <v>100</v>
          </cell>
          <cell r="D336" t="str">
            <v>NEF 2005</v>
          </cell>
          <cell r="E336" t="str">
            <v>Perpich Apartments</v>
          </cell>
          <cell r="F336" t="str">
            <v>Perpich Apartments Limited Partnership</v>
          </cell>
          <cell r="G336" t="str">
            <v>Range Mental Health Center, Inc.</v>
          </cell>
          <cell r="H336" t="str">
            <v>Samuel Stephens</v>
          </cell>
          <cell r="I336" t="str">
            <v>Jennifer Rivera</v>
          </cell>
          <cell r="J336" t="str">
            <v>Mahoney Ulbrich Christiansen Russ</v>
          </cell>
          <cell r="K336">
            <v>38833</v>
          </cell>
          <cell r="L336" t="str">
            <v/>
          </cell>
          <cell r="M336" t="str">
            <v>2021</v>
          </cell>
          <cell r="N336" t="str">
            <v>Gut Rehab</v>
          </cell>
          <cell r="O336">
            <v>39172</v>
          </cell>
          <cell r="P336">
            <v>39142</v>
          </cell>
          <cell r="Q336" t="str">
            <v>NO</v>
          </cell>
          <cell r="R336" t="str">
            <v/>
          </cell>
          <cell r="S336"/>
          <cell r="T336" t="str">
            <v>No</v>
          </cell>
          <cell r="U336" t="str">
            <v>No</v>
          </cell>
          <cell r="V336" t="str">
            <v>No</v>
          </cell>
          <cell r="W336" t="str">
            <v/>
          </cell>
        </row>
        <row r="337">
          <cell r="B337">
            <v>61969</v>
          </cell>
          <cell r="C337">
            <v>100</v>
          </cell>
          <cell r="D337" t="str">
            <v>NEF 2006</v>
          </cell>
          <cell r="E337" t="str">
            <v>New Century</v>
          </cell>
          <cell r="F337" t="str">
            <v>New Century Village LLC</v>
          </cell>
          <cell r="G337" t="str">
            <v>Housing Hope</v>
          </cell>
          <cell r="H337" t="str">
            <v>Justin Sousley</v>
          </cell>
          <cell r="I337" t="str">
            <v>Laura Pishion</v>
          </cell>
          <cell r="J337" t="str">
            <v/>
          </cell>
          <cell r="K337">
            <v>38896</v>
          </cell>
          <cell r="L337" t="str">
            <v/>
          </cell>
          <cell r="M337" t="str">
            <v>2021</v>
          </cell>
          <cell r="N337" t="str">
            <v>New</v>
          </cell>
          <cell r="O337" t="str">
            <v/>
          </cell>
          <cell r="P337">
            <v>39183</v>
          </cell>
          <cell r="Q337" t="str">
            <v>NO</v>
          </cell>
          <cell r="R337" t="str">
            <v/>
          </cell>
          <cell r="S337"/>
          <cell r="T337" t="str">
            <v>No</v>
          </cell>
          <cell r="U337" t="str">
            <v>No</v>
          </cell>
          <cell r="V337" t="str">
            <v>No</v>
          </cell>
          <cell r="W337" t="str">
            <v/>
          </cell>
        </row>
        <row r="338">
          <cell r="B338">
            <v>61986</v>
          </cell>
          <cell r="C338">
            <v>100</v>
          </cell>
          <cell r="D338" t="str">
            <v>NEF 2004</v>
          </cell>
          <cell r="E338" t="str">
            <v>Hazedel Seniors</v>
          </cell>
          <cell r="F338" t="str">
            <v>Hazedel Seniors Limited Partnership</v>
          </cell>
          <cell r="G338" t="str">
            <v>Marion County (OR) Housing Authority</v>
          </cell>
          <cell r="H338" t="str">
            <v>Melanie Niemeyer</v>
          </cell>
          <cell r="I338" t="str">
            <v>Laura Pishion</v>
          </cell>
          <cell r="J338" t="str">
            <v>Grove, Mueller &amp; Swank, P.C.</v>
          </cell>
          <cell r="K338">
            <v>38624</v>
          </cell>
          <cell r="L338">
            <v>44196</v>
          </cell>
          <cell r="M338" t="str">
            <v>2020</v>
          </cell>
          <cell r="N338" t="str">
            <v>New</v>
          </cell>
          <cell r="O338" t="str">
            <v/>
          </cell>
          <cell r="P338">
            <v>39058</v>
          </cell>
          <cell r="Q338" t="str">
            <v>NO</v>
          </cell>
          <cell r="R338" t="str">
            <v/>
          </cell>
          <cell r="S338"/>
          <cell r="T338" t="str">
            <v>No</v>
          </cell>
          <cell r="U338" t="str">
            <v>No</v>
          </cell>
          <cell r="V338" t="str">
            <v>No</v>
          </cell>
          <cell r="W338" t="str">
            <v/>
          </cell>
        </row>
        <row r="339">
          <cell r="B339">
            <v>61992</v>
          </cell>
          <cell r="C339">
            <v>100</v>
          </cell>
          <cell r="D339" t="str">
            <v>NEF 2004</v>
          </cell>
          <cell r="E339" t="str">
            <v>Cimmaron Apartments</v>
          </cell>
          <cell r="F339" t="str">
            <v>Cimmaron Limited Partnership</v>
          </cell>
          <cell r="G339" t="str">
            <v>Community Action Agency of Southern New Mexico</v>
          </cell>
          <cell r="H339" t="str">
            <v>Teresa Mondou</v>
          </cell>
          <cell r="I339" t="str">
            <v>Laura Pishion</v>
          </cell>
          <cell r="J339" t="str">
            <v>Novogradac &amp; Company LLP (Austin)</v>
          </cell>
          <cell r="K339">
            <v>38511</v>
          </cell>
          <cell r="L339" t="str">
            <v/>
          </cell>
          <cell r="M339" t="str">
            <v>2020</v>
          </cell>
          <cell r="N339" t="str">
            <v>New</v>
          </cell>
          <cell r="O339">
            <v>38838</v>
          </cell>
          <cell r="P339">
            <v>38842</v>
          </cell>
          <cell r="Q339" t="str">
            <v>NO</v>
          </cell>
          <cell r="R339" t="str">
            <v/>
          </cell>
          <cell r="S339"/>
          <cell r="T339" t="str">
            <v>No</v>
          </cell>
          <cell r="U339" t="str">
            <v>No</v>
          </cell>
          <cell r="V339" t="str">
            <v>No</v>
          </cell>
          <cell r="W339" t="str">
            <v/>
          </cell>
        </row>
        <row r="340">
          <cell r="B340">
            <v>61993</v>
          </cell>
          <cell r="C340">
            <v>100</v>
          </cell>
          <cell r="D340" t="str">
            <v>NYEF 2004</v>
          </cell>
          <cell r="E340" t="str">
            <v>Sheffield Cluster</v>
          </cell>
          <cell r="F340" t="str">
            <v>Sheffield Cluster Development, L.P.</v>
          </cell>
          <cell r="G340" t="str">
            <v>Precise Management Inc.</v>
          </cell>
          <cell r="H340" t="str">
            <v>Christopher Perkowski</v>
          </cell>
          <cell r="I340" t="str">
            <v>Tania Garrido</v>
          </cell>
          <cell r="J340" t="str">
            <v>John W. Davis, CPA</v>
          </cell>
          <cell r="K340">
            <v>38329</v>
          </cell>
          <cell r="L340" t="str">
            <v/>
          </cell>
          <cell r="M340" t="str">
            <v>2020</v>
          </cell>
          <cell r="N340" t="str">
            <v>Gut Rehab</v>
          </cell>
          <cell r="O340">
            <v>38716</v>
          </cell>
          <cell r="P340">
            <v>38078</v>
          </cell>
          <cell r="Q340" t="str">
            <v>NO</v>
          </cell>
          <cell r="R340" t="str">
            <v/>
          </cell>
          <cell r="S340"/>
          <cell r="T340" t="str">
            <v>No</v>
          </cell>
          <cell r="U340" t="str">
            <v>No</v>
          </cell>
          <cell r="V340" t="str">
            <v>No</v>
          </cell>
          <cell r="W340" t="str">
            <v/>
          </cell>
        </row>
        <row r="341">
          <cell r="B341">
            <v>61996</v>
          </cell>
          <cell r="C341">
            <v>100</v>
          </cell>
          <cell r="D341" t="str">
            <v>NEF 2005</v>
          </cell>
          <cell r="E341" t="str">
            <v>Deer Ridge</v>
          </cell>
          <cell r="F341" t="str">
            <v>Deer Ridge Associates, Ltd.</v>
          </cell>
          <cell r="G341" t="str">
            <v>Vantage Development, LLC</v>
          </cell>
          <cell r="H341" t="str">
            <v>Lisa Days</v>
          </cell>
          <cell r="I341" t="str">
            <v>Tracey Ferrara</v>
          </cell>
          <cell r="J341" t="str">
            <v>Cone &amp; Smith, P.C.</v>
          </cell>
          <cell r="K341">
            <v>38855</v>
          </cell>
          <cell r="L341" t="str">
            <v/>
          </cell>
          <cell r="M341" t="str">
            <v>2020</v>
          </cell>
          <cell r="N341" t="str">
            <v>New</v>
          </cell>
          <cell r="O341">
            <v>39082</v>
          </cell>
          <cell r="P341">
            <v>39042</v>
          </cell>
          <cell r="Q341" t="str">
            <v>NO</v>
          </cell>
          <cell r="R341" t="str">
            <v/>
          </cell>
          <cell r="S341"/>
          <cell r="T341" t="str">
            <v>No</v>
          </cell>
          <cell r="U341" t="str">
            <v>No</v>
          </cell>
          <cell r="V341" t="str">
            <v>No</v>
          </cell>
          <cell r="W341" t="str">
            <v/>
          </cell>
        </row>
        <row r="342">
          <cell r="B342">
            <v>62004</v>
          </cell>
          <cell r="C342">
            <v>100</v>
          </cell>
          <cell r="D342" t="str">
            <v>NEF 2005</v>
          </cell>
          <cell r="E342" t="str">
            <v>Oak Park Villas</v>
          </cell>
          <cell r="F342" t="str">
            <v>Park Place Associates, Ltd.</v>
          </cell>
          <cell r="G342" t="str">
            <v>Community Action Agency of Northeast Alabama, Inc.</v>
          </cell>
          <cell r="H342" t="str">
            <v>Lisa Days</v>
          </cell>
          <cell r="I342" t="str">
            <v>Tracey Ferrara</v>
          </cell>
          <cell r="J342" t="str">
            <v>Cone &amp; Smith, P.C.</v>
          </cell>
          <cell r="K342">
            <v>38530</v>
          </cell>
          <cell r="L342" t="str">
            <v/>
          </cell>
          <cell r="M342" t="str">
            <v>2020</v>
          </cell>
          <cell r="N342" t="str">
            <v>New</v>
          </cell>
          <cell r="O342">
            <v>38800</v>
          </cell>
          <cell r="P342">
            <v>38718</v>
          </cell>
          <cell r="Q342" t="str">
            <v>NO</v>
          </cell>
          <cell r="R342" t="str">
            <v/>
          </cell>
          <cell r="S342"/>
          <cell r="T342" t="str">
            <v>No</v>
          </cell>
          <cell r="U342" t="str">
            <v>No</v>
          </cell>
          <cell r="V342" t="str">
            <v>No</v>
          </cell>
          <cell r="W342" t="str">
            <v/>
          </cell>
        </row>
        <row r="343">
          <cell r="B343">
            <v>62005</v>
          </cell>
          <cell r="C343">
            <v>100</v>
          </cell>
          <cell r="D343" t="str">
            <v>NEF 2005</v>
          </cell>
          <cell r="E343" t="str">
            <v>Mill Run</v>
          </cell>
          <cell r="F343" t="str">
            <v>Mill Run Associates, Ltd.</v>
          </cell>
          <cell r="G343" t="str">
            <v>Vantage Development, LLC</v>
          </cell>
          <cell r="H343" t="str">
            <v>Lisa Days</v>
          </cell>
          <cell r="I343" t="str">
            <v>Tracey Ferrara</v>
          </cell>
          <cell r="J343" t="str">
            <v>Cone &amp; Smith, P.C.</v>
          </cell>
          <cell r="K343">
            <v>38624</v>
          </cell>
          <cell r="L343" t="str">
            <v/>
          </cell>
          <cell r="M343" t="str">
            <v>2020</v>
          </cell>
          <cell r="N343" t="str">
            <v>New</v>
          </cell>
          <cell r="O343">
            <v>38899</v>
          </cell>
          <cell r="P343">
            <v>38930</v>
          </cell>
          <cell r="Q343" t="str">
            <v>NO</v>
          </cell>
          <cell r="R343" t="str">
            <v/>
          </cell>
          <cell r="S343"/>
          <cell r="T343" t="str">
            <v>No</v>
          </cell>
          <cell r="U343" t="str">
            <v>No</v>
          </cell>
          <cell r="V343" t="str">
            <v>No</v>
          </cell>
          <cell r="W343" t="str">
            <v/>
          </cell>
        </row>
        <row r="344">
          <cell r="B344">
            <v>62008</v>
          </cell>
          <cell r="C344">
            <v>100</v>
          </cell>
          <cell r="D344" t="str">
            <v>NYEF 2003</v>
          </cell>
          <cell r="E344" t="str">
            <v>HT Jericho-NRP</v>
          </cell>
          <cell r="F344" t="str">
            <v>HT Jericho, LP</v>
          </cell>
          <cell r="G344" t="str">
            <v>Brooklyn Neighborhood HDFC (fka Metropolitan Houses HDFC)</v>
          </cell>
          <cell r="H344" t="str">
            <v>David Rozan</v>
          </cell>
          <cell r="I344" t="str">
            <v>Lisa Taylor</v>
          </cell>
          <cell r="J344" t="str">
            <v>Tidwell Group (Atlanta)</v>
          </cell>
          <cell r="K344">
            <v>38665</v>
          </cell>
          <cell r="L344" t="str">
            <v/>
          </cell>
          <cell r="M344" t="str">
            <v>2021</v>
          </cell>
          <cell r="N344" t="str">
            <v>Substantial Rehab</v>
          </cell>
          <cell r="O344">
            <v>39080</v>
          </cell>
          <cell r="P344">
            <v>39196</v>
          </cell>
          <cell r="Q344" t="str">
            <v>YES</v>
          </cell>
          <cell r="R344">
            <v>2018</v>
          </cell>
          <cell r="S344">
            <v>2018</v>
          </cell>
          <cell r="T344" t="str">
            <v>Yes</v>
          </cell>
          <cell r="U344" t="str">
            <v>Yes</v>
          </cell>
          <cell r="V344" t="str">
            <v>Yes</v>
          </cell>
          <cell r="W344" t="str">
            <v/>
          </cell>
        </row>
        <row r="345">
          <cell r="B345">
            <v>62011</v>
          </cell>
          <cell r="C345">
            <v>100</v>
          </cell>
          <cell r="D345" t="str">
            <v>NYEF 2004</v>
          </cell>
          <cell r="E345" t="str">
            <v>Cypress Corners</v>
          </cell>
          <cell r="F345" t="str">
            <v>Cypress Corners L.P.</v>
          </cell>
          <cell r="G345" t="str">
            <v>Cypress Hills Local Development Corporation, Inc.</v>
          </cell>
          <cell r="H345" t="str">
            <v>Rayla Maurin</v>
          </cell>
          <cell r="I345" t="str">
            <v>Lisa Taylor</v>
          </cell>
          <cell r="J345" t="str">
            <v>Tyrone Anthony Sellers, CPA</v>
          </cell>
          <cell r="K345">
            <v>38341</v>
          </cell>
          <cell r="L345" t="str">
            <v/>
          </cell>
          <cell r="M345" t="str">
            <v>2021</v>
          </cell>
          <cell r="N345" t="str">
            <v>Gut Rehab</v>
          </cell>
          <cell r="O345">
            <v>38852</v>
          </cell>
          <cell r="P345">
            <v>39169</v>
          </cell>
          <cell r="Q345" t="str">
            <v>YES</v>
          </cell>
          <cell r="R345">
            <v>2018</v>
          </cell>
          <cell r="S345">
            <v>2018</v>
          </cell>
          <cell r="T345" t="str">
            <v>Yes</v>
          </cell>
          <cell r="U345" t="str">
            <v>Yes</v>
          </cell>
          <cell r="V345" t="str">
            <v>Yes</v>
          </cell>
          <cell r="W345" t="str">
            <v/>
          </cell>
        </row>
        <row r="346">
          <cell r="B346">
            <v>62017</v>
          </cell>
          <cell r="C346">
            <v>100</v>
          </cell>
          <cell r="D346" t="str">
            <v>NEF 2004</v>
          </cell>
          <cell r="E346" t="str">
            <v>University Dale Apartments</v>
          </cell>
          <cell r="F346" t="str">
            <v>University Dale Apartments Limited Partnership</v>
          </cell>
          <cell r="G346" t="str">
            <v>Community Development Advocates Dale, Inc.</v>
          </cell>
          <cell r="H346" t="str">
            <v>Samuel Stephens</v>
          </cell>
          <cell r="I346" t="str">
            <v>Jennifer Rivera</v>
          </cell>
          <cell r="J346" t="str">
            <v>Dixon Hughes Goodman LLP (VA)</v>
          </cell>
          <cell r="K346">
            <v>38412</v>
          </cell>
          <cell r="L346" t="str">
            <v/>
          </cell>
          <cell r="M346" t="str">
            <v>2021</v>
          </cell>
          <cell r="N346" t="str">
            <v>New</v>
          </cell>
          <cell r="O346">
            <v>38791</v>
          </cell>
          <cell r="P346">
            <v>38968</v>
          </cell>
          <cell r="Q346" t="str">
            <v>NO</v>
          </cell>
          <cell r="R346" t="str">
            <v/>
          </cell>
          <cell r="S346"/>
          <cell r="T346" t="str">
            <v>No</v>
          </cell>
          <cell r="U346" t="str">
            <v>No</v>
          </cell>
          <cell r="V346" t="str">
            <v>No</v>
          </cell>
          <cell r="W346" t="str">
            <v/>
          </cell>
        </row>
        <row r="347">
          <cell r="B347">
            <v>62061</v>
          </cell>
          <cell r="C347">
            <v>100</v>
          </cell>
          <cell r="D347" t="str">
            <v>NEF 2006</v>
          </cell>
          <cell r="E347" t="str">
            <v>Alston Lake Apartments</v>
          </cell>
          <cell r="F347" t="str">
            <v>Alston Lake LP</v>
          </cell>
          <cell r="G347" t="str">
            <v>CDA-TCG Inc</v>
          </cell>
          <cell r="H347" t="str">
            <v>Nicole Bush</v>
          </cell>
          <cell r="I347" t="str">
            <v>Tracey Ferrara</v>
          </cell>
          <cell r="J347" t="str">
            <v>CohnReznick (Chicago)</v>
          </cell>
          <cell r="K347">
            <v>38897</v>
          </cell>
          <cell r="L347" t="str">
            <v/>
          </cell>
          <cell r="M347" t="str">
            <v>2021</v>
          </cell>
          <cell r="N347" t="str">
            <v>New</v>
          </cell>
          <cell r="O347">
            <v>39052</v>
          </cell>
          <cell r="P347">
            <v>39058</v>
          </cell>
          <cell r="Q347" t="str">
            <v>YES</v>
          </cell>
          <cell r="R347">
            <v>2018</v>
          </cell>
          <cell r="S347">
            <v>2018</v>
          </cell>
          <cell r="T347" t="str">
            <v>Yes</v>
          </cell>
          <cell r="U347" t="str">
            <v>Yes</v>
          </cell>
          <cell r="V347" t="str">
            <v>Yes</v>
          </cell>
          <cell r="W347" t="str">
            <v/>
          </cell>
        </row>
        <row r="348">
          <cell r="B348">
            <v>62062</v>
          </cell>
          <cell r="C348">
            <v>100</v>
          </cell>
          <cell r="D348" t="str">
            <v>NEF 2005</v>
          </cell>
          <cell r="E348" t="str">
            <v>Crane Ordway</v>
          </cell>
          <cell r="F348" t="str">
            <v>Crane Ordway Limited Partnership</v>
          </cell>
          <cell r="G348" t="str">
            <v>Aeon aka Central Community Housing Trust</v>
          </cell>
          <cell r="H348" t="str">
            <v>Samuel Stephens</v>
          </cell>
          <cell r="I348" t="str">
            <v>Jennifer Rivera</v>
          </cell>
          <cell r="J348" t="str">
            <v>Baker Tilly Virchow Krause, LLP (Minneapolis)</v>
          </cell>
          <cell r="K348">
            <v>38659</v>
          </cell>
          <cell r="L348">
            <v>44074</v>
          </cell>
          <cell r="M348" t="str">
            <v>2020</v>
          </cell>
          <cell r="N348" t="str">
            <v>Gut Rehab</v>
          </cell>
          <cell r="O348">
            <v>38972</v>
          </cell>
          <cell r="P348">
            <v>38953</v>
          </cell>
          <cell r="Q348" t="str">
            <v>NO</v>
          </cell>
          <cell r="R348" t="str">
            <v/>
          </cell>
          <cell r="S348"/>
          <cell r="T348" t="str">
            <v>No</v>
          </cell>
          <cell r="U348" t="str">
            <v>No</v>
          </cell>
          <cell r="V348" t="str">
            <v>No</v>
          </cell>
          <cell r="W348" t="str">
            <v/>
          </cell>
        </row>
        <row r="349">
          <cell r="B349">
            <v>62068</v>
          </cell>
          <cell r="C349">
            <v>100</v>
          </cell>
          <cell r="D349" t="str">
            <v>NEF 2004</v>
          </cell>
          <cell r="E349" t="str">
            <v>Village at Horse Creek</v>
          </cell>
          <cell r="F349" t="str">
            <v>Horse Creek, LLC</v>
          </cell>
          <cell r="G349" t="str">
            <v>Community Development &amp; Improvement Corporation (C-DIC)</v>
          </cell>
          <cell r="H349" t="str">
            <v>Nicole Bush</v>
          </cell>
          <cell r="I349" t="str">
            <v>Tracey Ferrara</v>
          </cell>
          <cell r="J349" t="str">
            <v>Serotta, Maddocks, Evans &amp; Co., CPAS</v>
          </cell>
          <cell r="K349">
            <v>38532</v>
          </cell>
          <cell r="L349" t="str">
            <v/>
          </cell>
          <cell r="M349" t="str">
            <v>2021</v>
          </cell>
          <cell r="N349" t="str">
            <v>New</v>
          </cell>
          <cell r="O349">
            <v>38838</v>
          </cell>
          <cell r="P349">
            <v>38891</v>
          </cell>
          <cell r="Q349" t="str">
            <v>YES</v>
          </cell>
          <cell r="R349">
            <v>2018</v>
          </cell>
          <cell r="S349">
            <v>2018</v>
          </cell>
          <cell r="T349" t="str">
            <v>Yes</v>
          </cell>
          <cell r="U349" t="str">
            <v>Yes</v>
          </cell>
          <cell r="V349" t="str">
            <v>Yes</v>
          </cell>
          <cell r="W349" t="str">
            <v/>
          </cell>
        </row>
        <row r="350">
          <cell r="B350">
            <v>62071</v>
          </cell>
          <cell r="C350">
            <v>100</v>
          </cell>
          <cell r="D350" t="str">
            <v>NEF 2006</v>
          </cell>
          <cell r="E350" t="str">
            <v>Cesar Chavez Plaza</v>
          </cell>
          <cell r="F350" t="str">
            <v>NP Cesar Associates, L.P.</v>
          </cell>
          <cell r="G350" t="str">
            <v>Neighborhood Partners, LLC</v>
          </cell>
          <cell r="H350" t="str">
            <v>Melanie Niemeyer</v>
          </cell>
          <cell r="I350" t="str">
            <v>Laura Pishion</v>
          </cell>
          <cell r="J350" t="str">
            <v>Williams and Olds</v>
          </cell>
          <cell r="K350">
            <v>38947</v>
          </cell>
          <cell r="L350" t="str">
            <v/>
          </cell>
          <cell r="M350" t="str">
            <v>2022</v>
          </cell>
          <cell r="N350" t="str">
            <v>New</v>
          </cell>
          <cell r="O350">
            <v>39264</v>
          </cell>
          <cell r="P350">
            <v>39406</v>
          </cell>
          <cell r="Q350" t="str">
            <v>YES</v>
          </cell>
          <cell r="R350">
            <v>2018</v>
          </cell>
          <cell r="S350">
            <v>2018</v>
          </cell>
          <cell r="T350" t="str">
            <v>Yes</v>
          </cell>
          <cell r="U350" t="str">
            <v>Yes</v>
          </cell>
          <cell r="V350" t="str">
            <v>Yes</v>
          </cell>
          <cell r="W350" t="str">
            <v/>
          </cell>
        </row>
        <row r="351">
          <cell r="B351">
            <v>62072</v>
          </cell>
          <cell r="C351">
            <v>100</v>
          </cell>
          <cell r="D351" t="str">
            <v>NEF 2004</v>
          </cell>
          <cell r="E351" t="str">
            <v>Webster Village Single Family</v>
          </cell>
          <cell r="F351" t="str">
            <v>Webster Village Subdivision L.P.</v>
          </cell>
          <cell r="G351" t="str">
            <v>William K. McConnell</v>
          </cell>
          <cell r="H351" t="str">
            <v>Sandy Baker</v>
          </cell>
          <cell r="I351" t="str">
            <v>Jennifer Rivera</v>
          </cell>
          <cell r="J351" t="str">
            <v>Little &amp; Associates LLC</v>
          </cell>
          <cell r="K351">
            <v>38553</v>
          </cell>
          <cell r="L351">
            <v>44196</v>
          </cell>
          <cell r="M351" t="str">
            <v>2020</v>
          </cell>
          <cell r="N351" t="str">
            <v>New</v>
          </cell>
          <cell r="O351" t="str">
            <v/>
          </cell>
          <cell r="P351">
            <v>38789</v>
          </cell>
          <cell r="Q351" t="str">
            <v>YES</v>
          </cell>
          <cell r="R351">
            <v>2018</v>
          </cell>
          <cell r="S351">
            <v>2018</v>
          </cell>
          <cell r="T351" t="str">
            <v>Yes</v>
          </cell>
          <cell r="U351" t="str">
            <v>Yes</v>
          </cell>
          <cell r="V351" t="str">
            <v>Yes</v>
          </cell>
          <cell r="W351" t="str">
            <v/>
          </cell>
        </row>
        <row r="352">
          <cell r="B352">
            <v>62073</v>
          </cell>
          <cell r="C352">
            <v>100</v>
          </cell>
          <cell r="D352" t="str">
            <v>NEF 2004</v>
          </cell>
          <cell r="E352" t="str">
            <v>North Oak Single Family</v>
          </cell>
          <cell r="F352" t="str">
            <v>North Oak Subdivision Limited Partnership</v>
          </cell>
          <cell r="G352" t="str">
            <v>William K. McConnell</v>
          </cell>
          <cell r="H352" t="str">
            <v>Sandy Baker</v>
          </cell>
          <cell r="I352" t="str">
            <v>Jennifer Rivera</v>
          </cell>
          <cell r="J352" t="str">
            <v>Little &amp; Associates LLC</v>
          </cell>
          <cell r="K352">
            <v>38687</v>
          </cell>
          <cell r="L352">
            <v>44196</v>
          </cell>
          <cell r="M352" t="str">
            <v>2020</v>
          </cell>
          <cell r="N352" t="str">
            <v>New</v>
          </cell>
          <cell r="O352">
            <v>39022</v>
          </cell>
          <cell r="P352">
            <v>39059</v>
          </cell>
          <cell r="Q352" t="str">
            <v>YES</v>
          </cell>
          <cell r="R352">
            <v>2018</v>
          </cell>
          <cell r="S352">
            <v>2018</v>
          </cell>
          <cell r="T352" t="str">
            <v>Yes</v>
          </cell>
          <cell r="U352" t="str">
            <v>Yes</v>
          </cell>
          <cell r="V352" t="str">
            <v>Yes</v>
          </cell>
          <cell r="W352" t="str">
            <v/>
          </cell>
        </row>
        <row r="353">
          <cell r="B353">
            <v>62074</v>
          </cell>
          <cell r="C353">
            <v>100</v>
          </cell>
          <cell r="D353" t="str">
            <v>NEF 2003</v>
          </cell>
          <cell r="E353" t="str">
            <v>Cascade Village North</v>
          </cell>
          <cell r="F353" t="str">
            <v>Cascade Village North Limited Partnership</v>
          </cell>
          <cell r="G353" t="str">
            <v>The Community Builders, Inc. (TCB)</v>
          </cell>
          <cell r="H353" t="str">
            <v>Judy Jackson</v>
          </cell>
          <cell r="I353" t="str">
            <v>Tracey Ferrara</v>
          </cell>
          <cell r="J353" t="str">
            <v>CohnReznick (Bethesda)</v>
          </cell>
          <cell r="K353">
            <v>38625</v>
          </cell>
          <cell r="L353" t="str">
            <v/>
          </cell>
          <cell r="M353" t="str">
            <v>2021</v>
          </cell>
          <cell r="N353" t="str">
            <v>New</v>
          </cell>
          <cell r="O353" t="str">
            <v/>
          </cell>
          <cell r="P353">
            <v>39005</v>
          </cell>
          <cell r="Q353" t="str">
            <v>NO</v>
          </cell>
          <cell r="R353" t="str">
            <v/>
          </cell>
          <cell r="S353"/>
          <cell r="T353" t="str">
            <v>No</v>
          </cell>
          <cell r="U353" t="str">
            <v>No</v>
          </cell>
          <cell r="V353" t="str">
            <v>No</v>
          </cell>
          <cell r="W353" t="str">
            <v/>
          </cell>
        </row>
        <row r="354">
          <cell r="B354">
            <v>62075</v>
          </cell>
          <cell r="C354">
            <v>53</v>
          </cell>
          <cell r="D354" t="str">
            <v>NEF 2004</v>
          </cell>
          <cell r="E354" t="str">
            <v>New San Marco Apartments</v>
          </cell>
          <cell r="F354" t="str">
            <v>CC San Marco, LLC</v>
          </cell>
          <cell r="G354" t="str">
            <v>Center City Housing Corp. (CCHC)</v>
          </cell>
          <cell r="H354" t="str">
            <v>Samuel Stephens</v>
          </cell>
          <cell r="I354" t="str">
            <v>Jennifer Rivera</v>
          </cell>
          <cell r="J354" t="str">
            <v>Mahoney Ulbrich Christiansen Russ</v>
          </cell>
          <cell r="K354">
            <v>38811</v>
          </cell>
          <cell r="L354" t="str">
            <v/>
          </cell>
          <cell r="M354" t="str">
            <v>2021</v>
          </cell>
          <cell r="N354" t="str">
            <v>New</v>
          </cell>
          <cell r="O354">
            <v>39202</v>
          </cell>
          <cell r="P354">
            <v>39196</v>
          </cell>
          <cell r="Q354" t="str">
            <v>NO</v>
          </cell>
          <cell r="R354" t="str">
            <v/>
          </cell>
          <cell r="S354"/>
          <cell r="T354" t="str">
            <v>No</v>
          </cell>
          <cell r="U354" t="str">
            <v>No</v>
          </cell>
          <cell r="V354" t="str">
            <v>No</v>
          </cell>
          <cell r="W354" t="str">
            <v/>
          </cell>
        </row>
        <row r="355">
          <cell r="B355">
            <v>62075</v>
          </cell>
          <cell r="C355">
            <v>47</v>
          </cell>
          <cell r="D355" t="str">
            <v>NEF 2005</v>
          </cell>
          <cell r="E355" t="str">
            <v>New San Marco Apartments</v>
          </cell>
          <cell r="F355" t="str">
            <v>CC San Marco, LLC</v>
          </cell>
          <cell r="G355" t="str">
            <v>Center City Housing Corp. (CCHC)</v>
          </cell>
          <cell r="H355" t="str">
            <v>Samuel Stephens</v>
          </cell>
          <cell r="I355" t="str">
            <v>Jennifer Rivera</v>
          </cell>
          <cell r="J355" t="str">
            <v>Mahoney Ulbrich Christiansen Russ</v>
          </cell>
          <cell r="K355">
            <v>38811</v>
          </cell>
          <cell r="L355" t="str">
            <v/>
          </cell>
          <cell r="M355" t="str">
            <v>2021</v>
          </cell>
          <cell r="N355" t="str">
            <v>New</v>
          </cell>
          <cell r="O355">
            <v>39202</v>
          </cell>
          <cell r="P355">
            <v>39196</v>
          </cell>
          <cell r="Q355" t="str">
            <v>NO</v>
          </cell>
          <cell r="R355" t="str">
            <v/>
          </cell>
          <cell r="S355"/>
          <cell r="T355" t="str">
            <v>No</v>
          </cell>
          <cell r="U355" t="str">
            <v>No</v>
          </cell>
          <cell r="V355" t="str">
            <v>No</v>
          </cell>
          <cell r="W355" t="str">
            <v/>
          </cell>
        </row>
        <row r="356">
          <cell r="B356">
            <v>62079</v>
          </cell>
          <cell r="C356">
            <v>100</v>
          </cell>
          <cell r="D356" t="str">
            <v>NEF 2007</v>
          </cell>
          <cell r="E356" t="str">
            <v>Areyto Apartments</v>
          </cell>
          <cell r="F356" t="str">
            <v>Areyto Apartments Limited Partnership</v>
          </cell>
          <cell r="G356" t="str">
            <v>Central Connecticut Coast YMCA</v>
          </cell>
          <cell r="H356" t="str">
            <v>Kimberly Pereira</v>
          </cell>
          <cell r="I356" t="str">
            <v>Tracey Ferrara</v>
          </cell>
          <cell r="J356" t="str">
            <v>Whittlesey</v>
          </cell>
          <cell r="K356">
            <v>39217</v>
          </cell>
          <cell r="L356" t="str">
            <v/>
          </cell>
          <cell r="M356" t="str">
            <v>2023</v>
          </cell>
          <cell r="N356" t="str">
            <v>New</v>
          </cell>
          <cell r="O356">
            <v>39813</v>
          </cell>
          <cell r="P356">
            <v>39962</v>
          </cell>
          <cell r="Q356" t="str">
            <v>NO</v>
          </cell>
          <cell r="R356" t="str">
            <v/>
          </cell>
          <cell r="S356"/>
          <cell r="T356" t="str">
            <v>No</v>
          </cell>
          <cell r="U356" t="str">
            <v>No</v>
          </cell>
          <cell r="V356" t="str">
            <v>No</v>
          </cell>
          <cell r="W356" t="str">
            <v/>
          </cell>
        </row>
        <row r="357">
          <cell r="B357">
            <v>62080</v>
          </cell>
          <cell r="C357">
            <v>100</v>
          </cell>
          <cell r="D357" t="str">
            <v>NEF 2007</v>
          </cell>
          <cell r="E357" t="str">
            <v>Indian Field</v>
          </cell>
          <cell r="F357" t="str">
            <v>Indian Field Limited Partnership</v>
          </cell>
          <cell r="G357" t="str">
            <v>Women's Institute for Housing &amp; Economic Development (WIHED)</v>
          </cell>
          <cell r="H357" t="str">
            <v>Kimberly Pereira</v>
          </cell>
          <cell r="I357" t="str">
            <v>Tracey Ferrara</v>
          </cell>
          <cell r="J357" t="str">
            <v>Whittlesey</v>
          </cell>
          <cell r="K357">
            <v>39388</v>
          </cell>
          <cell r="L357" t="str">
            <v/>
          </cell>
          <cell r="M357" t="str">
            <v>2023</v>
          </cell>
          <cell r="N357" t="str">
            <v>New</v>
          </cell>
          <cell r="O357">
            <v>39812</v>
          </cell>
          <cell r="P357">
            <v>39812</v>
          </cell>
          <cell r="Q357" t="str">
            <v>NO</v>
          </cell>
          <cell r="R357" t="str">
            <v/>
          </cell>
          <cell r="S357"/>
          <cell r="T357" t="str">
            <v>No</v>
          </cell>
          <cell r="U357" t="str">
            <v>No</v>
          </cell>
          <cell r="V357" t="str">
            <v>No</v>
          </cell>
          <cell r="W357" t="str">
            <v/>
          </cell>
        </row>
        <row r="358">
          <cell r="B358">
            <v>62099</v>
          </cell>
          <cell r="C358">
            <v>100</v>
          </cell>
          <cell r="D358" t="str">
            <v>Bank North</v>
          </cell>
          <cell r="E358" t="str">
            <v>Rosenthal Gardens</v>
          </cell>
          <cell r="F358" t="str">
            <v>Kirkham Mutual housing Limited Partnership</v>
          </cell>
          <cell r="G358" t="str">
            <v>NeighborWorks New Horizons/Mut Hsng of S Centr CT</v>
          </cell>
          <cell r="H358" t="str">
            <v>Jessica Polak</v>
          </cell>
          <cell r="I358" t="str">
            <v>Tracey Ferrara</v>
          </cell>
          <cell r="J358" t="str">
            <v>Carter, Hayes &amp; Associates, PC</v>
          </cell>
          <cell r="K358">
            <v>39332</v>
          </cell>
          <cell r="L358" t="str">
            <v/>
          </cell>
          <cell r="M358" t="str">
            <v>2022</v>
          </cell>
          <cell r="N358" t="str">
            <v>Substantial Rehab</v>
          </cell>
          <cell r="O358">
            <v>39661</v>
          </cell>
          <cell r="P358">
            <v>39721</v>
          </cell>
          <cell r="Q358" t="str">
            <v>YES</v>
          </cell>
          <cell r="R358">
            <v>2018</v>
          </cell>
          <cell r="S358">
            <v>2019</v>
          </cell>
          <cell r="T358"/>
          <cell r="U358" t="str">
            <v>Yes</v>
          </cell>
          <cell r="V358" t="str">
            <v>Yes</v>
          </cell>
          <cell r="W358" t="str">
            <v>Yes</v>
          </cell>
        </row>
        <row r="359">
          <cell r="B359">
            <v>62108</v>
          </cell>
          <cell r="C359">
            <v>100</v>
          </cell>
          <cell r="D359" t="str">
            <v>NEF 2006</v>
          </cell>
          <cell r="E359" t="str">
            <v>Omni Point</v>
          </cell>
          <cell r="F359" t="str">
            <v>Omni Friendship Limited Partnership</v>
          </cell>
          <cell r="G359" t="str">
            <v>Omni Development Corporation</v>
          </cell>
          <cell r="H359" t="str">
            <v>Jessica Polak</v>
          </cell>
          <cell r="I359" t="str">
            <v>Tracey Ferrara</v>
          </cell>
          <cell r="J359" t="str">
            <v>Citrin Cooperman</v>
          </cell>
          <cell r="K359">
            <v>38991</v>
          </cell>
          <cell r="L359" t="str">
            <v/>
          </cell>
          <cell r="M359" t="str">
            <v>2021</v>
          </cell>
          <cell r="N359" t="str">
            <v>Moderate Rehab</v>
          </cell>
          <cell r="O359">
            <v>39083</v>
          </cell>
          <cell r="P359">
            <v>39051</v>
          </cell>
          <cell r="Q359" t="str">
            <v>YES</v>
          </cell>
          <cell r="R359">
            <v>2018</v>
          </cell>
          <cell r="S359">
            <v>2018</v>
          </cell>
          <cell r="T359" t="str">
            <v>Yes</v>
          </cell>
          <cell r="U359" t="str">
            <v>Yes</v>
          </cell>
          <cell r="V359" t="str">
            <v>Yes</v>
          </cell>
          <cell r="W359" t="str">
            <v/>
          </cell>
        </row>
        <row r="360">
          <cell r="B360">
            <v>62115</v>
          </cell>
          <cell r="C360">
            <v>100</v>
          </cell>
          <cell r="D360" t="str">
            <v>NEF 2005</v>
          </cell>
          <cell r="E360" t="str">
            <v>Avondale Village</v>
          </cell>
          <cell r="F360" t="str">
            <v>Avondale Housing Limited Partnership</v>
          </cell>
          <cell r="G360" t="str">
            <v>Housing Hope</v>
          </cell>
          <cell r="H360" t="str">
            <v>Justin Sousley</v>
          </cell>
          <cell r="I360" t="str">
            <v>Laura Pishion</v>
          </cell>
          <cell r="J360" t="str">
            <v/>
          </cell>
          <cell r="K360">
            <v>38657</v>
          </cell>
          <cell r="L360" t="str">
            <v/>
          </cell>
          <cell r="M360" t="str">
            <v>2020</v>
          </cell>
          <cell r="N360" t="str">
            <v>New</v>
          </cell>
          <cell r="O360">
            <v>38869</v>
          </cell>
          <cell r="P360">
            <v>38869</v>
          </cell>
          <cell r="Q360" t="str">
            <v>NO</v>
          </cell>
          <cell r="R360" t="str">
            <v/>
          </cell>
          <cell r="S360"/>
          <cell r="T360" t="str">
            <v>No</v>
          </cell>
          <cell r="U360" t="str">
            <v>No</v>
          </cell>
          <cell r="V360" t="str">
            <v>No</v>
          </cell>
          <cell r="W360" t="str">
            <v/>
          </cell>
        </row>
        <row r="361">
          <cell r="B361">
            <v>62125</v>
          </cell>
          <cell r="C361">
            <v>100</v>
          </cell>
          <cell r="D361" t="str">
            <v>NEF 2005</v>
          </cell>
          <cell r="E361" t="str">
            <v>Parkland Manor</v>
          </cell>
          <cell r="F361" t="str">
            <v>Parkland Family Vista LLC</v>
          </cell>
          <cell r="G361" t="str">
            <v>Metropolitan Development Council</v>
          </cell>
          <cell r="H361" t="str">
            <v>Lisa Robinson</v>
          </cell>
          <cell r="I361" t="str">
            <v>Laura Pishion</v>
          </cell>
          <cell r="J361" t="str">
            <v>Johnson Stone &amp; Pagano, P.S.</v>
          </cell>
          <cell r="K361">
            <v>38700</v>
          </cell>
          <cell r="L361" t="str">
            <v/>
          </cell>
          <cell r="M361" t="str">
            <v>2021</v>
          </cell>
          <cell r="N361" t="str">
            <v>New</v>
          </cell>
          <cell r="O361">
            <v>38991</v>
          </cell>
          <cell r="P361">
            <v>39069</v>
          </cell>
          <cell r="Q361" t="str">
            <v>YES</v>
          </cell>
          <cell r="R361">
            <v>2018</v>
          </cell>
          <cell r="S361">
            <v>2018</v>
          </cell>
          <cell r="T361" t="str">
            <v>Yes</v>
          </cell>
          <cell r="U361" t="str">
            <v>Yes</v>
          </cell>
          <cell r="V361" t="str">
            <v>Yes</v>
          </cell>
          <cell r="W361" t="str">
            <v/>
          </cell>
        </row>
        <row r="362">
          <cell r="B362">
            <v>62128</v>
          </cell>
          <cell r="C362">
            <v>100</v>
          </cell>
          <cell r="D362" t="str">
            <v>NEF 2007</v>
          </cell>
          <cell r="E362" t="str">
            <v>Choice Elderly II</v>
          </cell>
          <cell r="F362" t="str">
            <v>Choice Elderly II LLC</v>
          </cell>
          <cell r="G362" t="str">
            <v>Community Housing Options Involving Coop Efforts (CHOICE)</v>
          </cell>
          <cell r="H362" t="str">
            <v>Judy Jackson</v>
          </cell>
          <cell r="I362" t="str">
            <v>Tracey Ferrara</v>
          </cell>
          <cell r="J362" t="str">
            <v>Kimball E Rubin &amp; Associates Ltd</v>
          </cell>
          <cell r="K362">
            <v>39581</v>
          </cell>
          <cell r="L362" t="str">
            <v/>
          </cell>
          <cell r="M362" t="str">
            <v>2023</v>
          </cell>
          <cell r="N362" t="str">
            <v>New</v>
          </cell>
          <cell r="O362">
            <v>39873</v>
          </cell>
          <cell r="P362">
            <v>39933</v>
          </cell>
          <cell r="Q362" t="str">
            <v>NO</v>
          </cell>
          <cell r="R362" t="str">
            <v/>
          </cell>
          <cell r="S362"/>
          <cell r="T362" t="str">
            <v>No</v>
          </cell>
          <cell r="U362" t="str">
            <v>No</v>
          </cell>
          <cell r="V362" t="str">
            <v>No</v>
          </cell>
          <cell r="W362" t="str">
            <v/>
          </cell>
        </row>
        <row r="363">
          <cell r="B363">
            <v>62130</v>
          </cell>
          <cell r="C363">
            <v>100</v>
          </cell>
          <cell r="D363" t="str">
            <v>NEF 2006 II</v>
          </cell>
          <cell r="E363" t="str">
            <v>Southeast Toledo Homes</v>
          </cell>
          <cell r="F363" t="str">
            <v>South Toledo Homes Ltd.</v>
          </cell>
          <cell r="G363" t="str">
            <v>Neighborhood Housing Services of Toledo, Inc.</v>
          </cell>
          <cell r="H363" t="str">
            <v>Lisa Days</v>
          </cell>
          <cell r="I363" t="str">
            <v>Tracey Ferrara</v>
          </cell>
          <cell r="J363" t="str">
            <v>DeMarco &amp; Associates</v>
          </cell>
          <cell r="K363">
            <v>39043</v>
          </cell>
          <cell r="L363" t="str">
            <v/>
          </cell>
          <cell r="M363" t="str">
            <v>2021</v>
          </cell>
          <cell r="N363" t="str">
            <v>New</v>
          </cell>
          <cell r="O363">
            <v>39234</v>
          </cell>
          <cell r="P363">
            <v>39220</v>
          </cell>
          <cell r="Q363" t="str">
            <v>YES</v>
          </cell>
          <cell r="R363">
            <v>2018</v>
          </cell>
          <cell r="S363">
            <v>2018</v>
          </cell>
          <cell r="T363" t="str">
            <v>Yes</v>
          </cell>
          <cell r="U363" t="str">
            <v>Yes</v>
          </cell>
          <cell r="V363" t="str">
            <v>Yes</v>
          </cell>
          <cell r="W363" t="str">
            <v/>
          </cell>
        </row>
        <row r="364">
          <cell r="B364">
            <v>62135</v>
          </cell>
          <cell r="C364">
            <v>100</v>
          </cell>
          <cell r="D364" t="str">
            <v>NEF 2006</v>
          </cell>
          <cell r="E364" t="str">
            <v>Belle Haven Townhomes</v>
          </cell>
          <cell r="F364" t="str">
            <v>Belle Haven Limited Partnership</v>
          </cell>
          <cell r="G364" t="str">
            <v>Community Development Advocates, Inc.</v>
          </cell>
          <cell r="H364" t="str">
            <v>Samuel Stephens</v>
          </cell>
          <cell r="I364" t="str">
            <v>Jennifer Rivera</v>
          </cell>
          <cell r="J364" t="str">
            <v>CohnReznick (Chicago)</v>
          </cell>
          <cell r="K364">
            <v>38889</v>
          </cell>
          <cell r="L364" t="str">
            <v/>
          </cell>
          <cell r="M364" t="str">
            <v>2021</v>
          </cell>
          <cell r="N364" t="str">
            <v>New</v>
          </cell>
          <cell r="O364">
            <v>39171</v>
          </cell>
          <cell r="P364">
            <v>39066</v>
          </cell>
          <cell r="Q364" t="str">
            <v>NO</v>
          </cell>
          <cell r="R364" t="str">
            <v/>
          </cell>
          <cell r="S364"/>
          <cell r="T364" t="str">
            <v>No</v>
          </cell>
          <cell r="U364" t="str">
            <v>No</v>
          </cell>
          <cell r="V364" t="str">
            <v>No</v>
          </cell>
          <cell r="W364" t="str">
            <v/>
          </cell>
        </row>
        <row r="365">
          <cell r="B365">
            <v>62137</v>
          </cell>
          <cell r="C365">
            <v>100</v>
          </cell>
          <cell r="D365" t="str">
            <v>NEF 2006</v>
          </cell>
          <cell r="E365" t="str">
            <v>Mill Creek Apartments (WA)</v>
          </cell>
          <cell r="F365" t="str">
            <v>Mill Creek Affordable Housing Limited Partnership</v>
          </cell>
          <cell r="G365" t="str">
            <v>Vancouver Housing Authority (WA)</v>
          </cell>
          <cell r="H365" t="str">
            <v>Melanie Niemeyer</v>
          </cell>
          <cell r="I365" t="str">
            <v>Laura Pishion</v>
          </cell>
          <cell r="J365" t="str">
            <v>Loveridge Hunt &amp; Company</v>
          </cell>
          <cell r="K365">
            <v>38891</v>
          </cell>
          <cell r="L365" t="str">
            <v/>
          </cell>
          <cell r="M365" t="str">
            <v>2021</v>
          </cell>
          <cell r="N365" t="str">
            <v>New</v>
          </cell>
          <cell r="O365">
            <v>39234</v>
          </cell>
          <cell r="P365">
            <v>39259</v>
          </cell>
          <cell r="Q365" t="str">
            <v>YES</v>
          </cell>
          <cell r="R365">
            <v>2018</v>
          </cell>
          <cell r="S365">
            <v>2018</v>
          </cell>
          <cell r="T365" t="str">
            <v>Yes</v>
          </cell>
          <cell r="U365" t="str">
            <v>Yes</v>
          </cell>
          <cell r="V365" t="str">
            <v>Yes</v>
          </cell>
          <cell r="W365" t="str">
            <v/>
          </cell>
        </row>
        <row r="366">
          <cell r="B366">
            <v>62146</v>
          </cell>
          <cell r="C366">
            <v>100</v>
          </cell>
          <cell r="D366" t="str">
            <v>NEF 2006 II</v>
          </cell>
          <cell r="E366" t="str">
            <v>Wade Chateau Apartments</v>
          </cell>
          <cell r="F366" t="str">
            <v>Wade Chateau Apartments, L.p.</v>
          </cell>
          <cell r="G366" t="str">
            <v>Famicos Foundation</v>
          </cell>
          <cell r="H366" t="str">
            <v>Lisa Days</v>
          </cell>
          <cell r="I366" t="str">
            <v>Tracey Ferrara</v>
          </cell>
          <cell r="J366" t="str">
            <v>Clark, Schaefer, Hackett &amp; Co.</v>
          </cell>
          <cell r="K366">
            <v>39318</v>
          </cell>
          <cell r="L366" t="str">
            <v/>
          </cell>
          <cell r="M366" t="str">
            <v>2023</v>
          </cell>
          <cell r="N366" t="str">
            <v>Moderate Rehab</v>
          </cell>
          <cell r="O366">
            <v>39753</v>
          </cell>
          <cell r="P366">
            <v>39800</v>
          </cell>
          <cell r="Q366" t="str">
            <v>YES</v>
          </cell>
          <cell r="R366">
            <v>2022</v>
          </cell>
          <cell r="S366"/>
          <cell r="T366" t="str">
            <v>No</v>
          </cell>
          <cell r="U366" t="str">
            <v>No</v>
          </cell>
          <cell r="V366" t="str">
            <v>No</v>
          </cell>
          <cell r="W366" t="str">
            <v/>
          </cell>
        </row>
        <row r="367">
          <cell r="B367">
            <v>62153</v>
          </cell>
          <cell r="C367">
            <v>100</v>
          </cell>
          <cell r="D367" t="str">
            <v>NEF 2005</v>
          </cell>
          <cell r="E367" t="str">
            <v>Solara Apartments</v>
          </cell>
          <cell r="F367" t="str">
            <v>Community Road Housing Associates, L.P.</v>
          </cell>
          <cell r="G367" t="str">
            <v xml:space="preserve">Community Housing Works </v>
          </cell>
          <cell r="H367" t="str">
            <v>Malcolm Wells</v>
          </cell>
          <cell r="I367" t="str">
            <v>Laura Pishion</v>
          </cell>
          <cell r="J367" t="str">
            <v>Leaf and Cole, LLP</v>
          </cell>
          <cell r="K367">
            <v>38709</v>
          </cell>
          <cell r="L367" t="str">
            <v/>
          </cell>
          <cell r="M367" t="str">
            <v>2021</v>
          </cell>
          <cell r="N367" t="str">
            <v>New</v>
          </cell>
          <cell r="O367">
            <v>39173</v>
          </cell>
          <cell r="P367">
            <v>39170</v>
          </cell>
          <cell r="Q367" t="str">
            <v>NO</v>
          </cell>
          <cell r="R367" t="str">
            <v/>
          </cell>
          <cell r="S367"/>
          <cell r="T367" t="str">
            <v>No</v>
          </cell>
          <cell r="U367" t="str">
            <v>No</v>
          </cell>
          <cell r="V367" t="str">
            <v>No</v>
          </cell>
          <cell r="W367" t="str">
            <v/>
          </cell>
        </row>
        <row r="368">
          <cell r="B368">
            <v>62159</v>
          </cell>
          <cell r="C368">
            <v>100</v>
          </cell>
          <cell r="D368" t="str">
            <v>NEF 2008</v>
          </cell>
          <cell r="E368" t="str">
            <v>Ada Ridge II</v>
          </cell>
          <cell r="F368" t="str">
            <v xml:space="preserve">Ada-Ridge Partners II, LLC </v>
          </cell>
          <cell r="G368" t="str">
            <v>PathStone</v>
          </cell>
          <cell r="H368" t="str">
            <v>Judy Jackson</v>
          </cell>
          <cell r="I368" t="str">
            <v>Tracey Ferrara</v>
          </cell>
          <cell r="J368" t="str">
            <v>Heveron &amp; Company CPAs, PLLC</v>
          </cell>
          <cell r="K368">
            <v>39622</v>
          </cell>
          <cell r="L368" t="str">
            <v/>
          </cell>
          <cell r="M368" t="str">
            <v>2024</v>
          </cell>
          <cell r="N368" t="str">
            <v>New</v>
          </cell>
          <cell r="O368">
            <v>39965</v>
          </cell>
          <cell r="P368">
            <v>40234</v>
          </cell>
          <cell r="Q368" t="str">
            <v>NO</v>
          </cell>
          <cell r="R368" t="str">
            <v/>
          </cell>
          <cell r="S368"/>
          <cell r="T368" t="str">
            <v>No</v>
          </cell>
          <cell r="U368" t="str">
            <v>No</v>
          </cell>
          <cell r="V368" t="str">
            <v>No</v>
          </cell>
          <cell r="W368" t="str">
            <v/>
          </cell>
        </row>
        <row r="369">
          <cell r="B369">
            <v>62162</v>
          </cell>
          <cell r="C369">
            <v>100</v>
          </cell>
          <cell r="D369" t="str">
            <v>NEF 2007</v>
          </cell>
          <cell r="E369" t="str">
            <v>Canal View Apartments</v>
          </cell>
          <cell r="F369" t="str">
            <v>Canal View Senior Housing LLC</v>
          </cell>
          <cell r="G369" t="str">
            <v>PathStone</v>
          </cell>
          <cell r="H369" t="str">
            <v>Judy Jackson</v>
          </cell>
          <cell r="I369" t="str">
            <v>Tracey Ferrara</v>
          </cell>
          <cell r="J369" t="str">
            <v>Heveron &amp; Company CPAs, PLLC</v>
          </cell>
          <cell r="K369">
            <v>39491</v>
          </cell>
          <cell r="L369" t="str">
            <v/>
          </cell>
          <cell r="M369" t="str">
            <v>2023</v>
          </cell>
          <cell r="N369" t="str">
            <v>New</v>
          </cell>
          <cell r="O369" t="str">
            <v/>
          </cell>
          <cell r="P369">
            <v>39815</v>
          </cell>
          <cell r="Q369" t="str">
            <v>NO</v>
          </cell>
          <cell r="R369" t="str">
            <v/>
          </cell>
          <cell r="S369"/>
          <cell r="T369" t="str">
            <v>No</v>
          </cell>
          <cell r="U369" t="str">
            <v>No</v>
          </cell>
          <cell r="V369" t="str">
            <v>No</v>
          </cell>
          <cell r="W369" t="str">
            <v/>
          </cell>
        </row>
        <row r="370">
          <cell r="B370">
            <v>62171</v>
          </cell>
          <cell r="C370">
            <v>100</v>
          </cell>
          <cell r="D370" t="str">
            <v>NEF 2005</v>
          </cell>
          <cell r="E370" t="str">
            <v>East Bank Pointe</v>
          </cell>
          <cell r="F370" t="str">
            <v>East Bank Pointe, L.P.</v>
          </cell>
          <cell r="G370" t="str">
            <v>Gateway East Development, LLC</v>
          </cell>
          <cell r="H370" t="str">
            <v>Eileen Kelly</v>
          </cell>
          <cell r="I370" t="str">
            <v>Jennifer Rivera</v>
          </cell>
          <cell r="J370" t="str">
            <v>KMA Bodilly</v>
          </cell>
          <cell r="K370">
            <v>38715</v>
          </cell>
          <cell r="L370" t="str">
            <v/>
          </cell>
          <cell r="M370" t="str">
            <v>2020</v>
          </cell>
          <cell r="N370" t="str">
            <v>New</v>
          </cell>
          <cell r="O370">
            <v>38898</v>
          </cell>
          <cell r="P370">
            <v>38944</v>
          </cell>
          <cell r="Q370" t="str">
            <v>NO</v>
          </cell>
          <cell r="R370" t="str">
            <v/>
          </cell>
          <cell r="S370"/>
          <cell r="T370" t="str">
            <v>No</v>
          </cell>
          <cell r="U370" t="str">
            <v>No</v>
          </cell>
          <cell r="V370" t="str">
            <v>No</v>
          </cell>
          <cell r="W370" t="str">
            <v/>
          </cell>
        </row>
        <row r="371">
          <cell r="B371">
            <v>62178</v>
          </cell>
          <cell r="C371">
            <v>100</v>
          </cell>
          <cell r="D371" t="str">
            <v>NEF 2007</v>
          </cell>
          <cell r="E371" t="str">
            <v>The Meadows (RI)</v>
          </cell>
          <cell r="F371" t="str">
            <v>Achieving the Dream, L.P.</v>
          </cell>
          <cell r="G371" t="str">
            <v xml:space="preserve">NeighborWorks Blackstone River Valley </v>
          </cell>
          <cell r="H371" t="str">
            <v>Jessica Polak</v>
          </cell>
          <cell r="I371" t="str">
            <v>Tracey Ferrara</v>
          </cell>
          <cell r="J371" t="str">
            <v>AAFCPAs (Alexander Aronson &amp; Finning)</v>
          </cell>
          <cell r="K371">
            <v>39401</v>
          </cell>
          <cell r="L371" t="str">
            <v/>
          </cell>
          <cell r="M371" t="str">
            <v>2022</v>
          </cell>
          <cell r="N371" t="str">
            <v>New</v>
          </cell>
          <cell r="O371">
            <v>39630</v>
          </cell>
          <cell r="P371">
            <v>39580</v>
          </cell>
          <cell r="Q371" t="str">
            <v>NO</v>
          </cell>
          <cell r="R371" t="str">
            <v/>
          </cell>
          <cell r="S371"/>
          <cell r="T371" t="str">
            <v>No</v>
          </cell>
          <cell r="U371" t="str">
            <v>No</v>
          </cell>
          <cell r="V371" t="str">
            <v>No</v>
          </cell>
          <cell r="W371" t="str">
            <v/>
          </cell>
        </row>
        <row r="372">
          <cell r="B372">
            <v>62179</v>
          </cell>
          <cell r="C372">
            <v>100</v>
          </cell>
          <cell r="D372" t="str">
            <v>NEF 2004</v>
          </cell>
          <cell r="E372" t="str">
            <v>Highland Station</v>
          </cell>
          <cell r="F372" t="str">
            <v>Highland Station Limited Partnership</v>
          </cell>
          <cell r="G372" t="str">
            <v>Catholic Community Services Foundation, Inc.</v>
          </cell>
          <cell r="H372" t="str">
            <v>Melanie Niemeyer</v>
          </cell>
          <cell r="I372" t="str">
            <v>Laura Pishion</v>
          </cell>
          <cell r="J372" t="str">
            <v>Finney, Neill &amp; Company, P.S.</v>
          </cell>
          <cell r="K372">
            <v>38614</v>
          </cell>
          <cell r="L372">
            <v>43830</v>
          </cell>
          <cell r="M372" t="str">
            <v>2020</v>
          </cell>
          <cell r="N372" t="str">
            <v>New</v>
          </cell>
          <cell r="O372">
            <v>38877</v>
          </cell>
          <cell r="P372">
            <v>38877</v>
          </cell>
          <cell r="Q372" t="str">
            <v>NO</v>
          </cell>
          <cell r="R372" t="str">
            <v/>
          </cell>
          <cell r="S372"/>
          <cell r="T372" t="str">
            <v>No</v>
          </cell>
          <cell r="U372" t="str">
            <v>No</v>
          </cell>
          <cell r="V372" t="str">
            <v>No</v>
          </cell>
          <cell r="W372" t="str">
            <v/>
          </cell>
        </row>
        <row r="373">
          <cell r="B373">
            <v>62186</v>
          </cell>
          <cell r="C373">
            <v>100</v>
          </cell>
          <cell r="D373" t="str">
            <v>NEF 2005</v>
          </cell>
          <cell r="E373" t="str">
            <v>Carter Woods Phase II</v>
          </cell>
          <cell r="F373" t="str">
            <v>Nine Mile Road L.L.C II</v>
          </cell>
          <cell r="G373" t="str">
            <v>Better Housing Coalition (BHC)</v>
          </cell>
          <cell r="H373" t="str">
            <v>Nicole Bush</v>
          </cell>
          <cell r="I373" t="str">
            <v>Tracey Ferrara</v>
          </cell>
          <cell r="J373" t="str">
            <v>BDO USA LLP (Richmond, VA)</v>
          </cell>
          <cell r="K373">
            <v>38660</v>
          </cell>
          <cell r="L373" t="str">
            <v/>
          </cell>
          <cell r="M373" t="str">
            <v>2021</v>
          </cell>
          <cell r="N373" t="str">
            <v>New</v>
          </cell>
          <cell r="O373">
            <v>38991</v>
          </cell>
          <cell r="P373">
            <v>39010</v>
          </cell>
          <cell r="Q373" t="str">
            <v>NO</v>
          </cell>
          <cell r="R373" t="str">
            <v/>
          </cell>
          <cell r="S373"/>
          <cell r="T373" t="str">
            <v>No</v>
          </cell>
          <cell r="U373" t="str">
            <v>No</v>
          </cell>
          <cell r="V373" t="str">
            <v>No</v>
          </cell>
          <cell r="W373" t="str">
            <v/>
          </cell>
        </row>
        <row r="374">
          <cell r="B374">
            <v>62187</v>
          </cell>
          <cell r="C374">
            <v>100</v>
          </cell>
          <cell r="D374" t="str">
            <v>NEF 2005</v>
          </cell>
          <cell r="E374" t="str">
            <v>4th Street Lofts</v>
          </cell>
          <cell r="F374" t="str">
            <v>Sieg Iron Lofts L.L.C.</v>
          </cell>
          <cell r="G374" t="str">
            <v>The Alexander Company, Inc.</v>
          </cell>
          <cell r="H374" t="str">
            <v>Eileen Kelly</v>
          </cell>
          <cell r="I374" t="str">
            <v>Jennifer Rivera</v>
          </cell>
          <cell r="J374" t="str">
            <v>SVA Certified Public Accountants</v>
          </cell>
          <cell r="K374">
            <v>38708</v>
          </cell>
          <cell r="L374">
            <v>43830</v>
          </cell>
          <cell r="M374" t="str">
            <v>2021</v>
          </cell>
          <cell r="N374" t="str">
            <v>Gut Rehab</v>
          </cell>
          <cell r="O374">
            <v>39082</v>
          </cell>
          <cell r="P374">
            <v>39070</v>
          </cell>
          <cell r="Q374" t="str">
            <v>NO</v>
          </cell>
          <cell r="R374" t="str">
            <v/>
          </cell>
          <cell r="S374"/>
          <cell r="T374" t="str">
            <v>No</v>
          </cell>
          <cell r="U374" t="str">
            <v>No</v>
          </cell>
          <cell r="V374" t="str">
            <v>No</v>
          </cell>
          <cell r="W374" t="str">
            <v/>
          </cell>
        </row>
        <row r="375">
          <cell r="B375">
            <v>62188</v>
          </cell>
          <cell r="C375">
            <v>100</v>
          </cell>
          <cell r="D375" t="str">
            <v>BOACHIF III</v>
          </cell>
          <cell r="E375" t="str">
            <v>Flower Park Plaza</v>
          </cell>
          <cell r="F375" t="str">
            <v>CCHNC Flower Park Plaza Associates, L.P.</v>
          </cell>
          <cell r="G375" t="str">
            <v>Christian Church Homes of Northern California, Inc. (CCH)</v>
          </cell>
          <cell r="H375" t="str">
            <v>Malcolm Wells</v>
          </cell>
          <cell r="I375" t="str">
            <v>Laura Pishion</v>
          </cell>
          <cell r="J375" t="str">
            <v>Spiteri, Narasky &amp; Daley, LLP</v>
          </cell>
          <cell r="K375">
            <v>38624</v>
          </cell>
          <cell r="L375">
            <v>44196</v>
          </cell>
          <cell r="M375" t="str">
            <v>2020</v>
          </cell>
          <cell r="N375" t="str">
            <v>Moderate Rehab</v>
          </cell>
          <cell r="O375">
            <v>38718</v>
          </cell>
          <cell r="P375">
            <v>38718</v>
          </cell>
          <cell r="Q375" t="str">
            <v>YES</v>
          </cell>
          <cell r="R375">
            <v>2018</v>
          </cell>
          <cell r="S375">
            <v>2018</v>
          </cell>
          <cell r="T375" t="str">
            <v>Yes</v>
          </cell>
          <cell r="U375" t="str">
            <v>Yes</v>
          </cell>
          <cell r="V375" t="str">
            <v>Yes</v>
          </cell>
          <cell r="W375" t="str">
            <v/>
          </cell>
        </row>
        <row r="376">
          <cell r="B376">
            <v>62190</v>
          </cell>
          <cell r="C376">
            <v>100</v>
          </cell>
          <cell r="D376" t="str">
            <v>NEF 2006 II</v>
          </cell>
          <cell r="E376" t="str">
            <v>North Lawndale Supportive Housing Initiative aka Spaulding and Trumbull Apts.</v>
          </cell>
          <cell r="F376" t="str">
            <v>Spaulding and Trumbull, L.P.</v>
          </cell>
          <cell r="G376" t="str">
            <v>CJD Projects, LLC</v>
          </cell>
          <cell r="H376" t="str">
            <v>Eileen Kelly</v>
          </cell>
          <cell r="I376" t="str">
            <v>Jennifer Rivera</v>
          </cell>
          <cell r="J376" t="str">
            <v>MK Group CPAs &amp; Consultants LLC</v>
          </cell>
          <cell r="K376">
            <v>39170</v>
          </cell>
          <cell r="L376" t="str">
            <v/>
          </cell>
          <cell r="M376" t="str">
            <v>2022</v>
          </cell>
          <cell r="N376" t="str">
            <v>Gut Rehab</v>
          </cell>
          <cell r="O376">
            <v>39508</v>
          </cell>
          <cell r="P376">
            <v>39589</v>
          </cell>
          <cell r="Q376" t="str">
            <v>YES</v>
          </cell>
          <cell r="R376">
            <v>2022</v>
          </cell>
          <cell r="S376"/>
          <cell r="T376" t="str">
            <v>No</v>
          </cell>
          <cell r="U376" t="str">
            <v>No</v>
          </cell>
          <cell r="V376" t="str">
            <v>No</v>
          </cell>
          <cell r="W376" t="str">
            <v/>
          </cell>
        </row>
        <row r="377">
          <cell r="B377">
            <v>62193</v>
          </cell>
          <cell r="C377">
            <v>100</v>
          </cell>
          <cell r="D377" t="str">
            <v>NEF 2004</v>
          </cell>
          <cell r="E377" t="str">
            <v>Lake Plaza Phase II</v>
          </cell>
          <cell r="F377" t="str">
            <v>Lake Plaza Associates Phase II, L.P.</v>
          </cell>
          <cell r="G377" t="str">
            <v xml:space="preserve">Newbury Development Co. </v>
          </cell>
          <cell r="H377" t="str">
            <v>Kelly Wiegman</v>
          </cell>
          <cell r="I377" t="str">
            <v>Jennifer Rivera</v>
          </cell>
          <cell r="J377" t="str">
            <v>McGowen Hurst Clark &amp; Smith, P.C.</v>
          </cell>
          <cell r="K377">
            <v>38700</v>
          </cell>
          <cell r="L377">
            <v>43804</v>
          </cell>
          <cell r="M377" t="str">
            <v>2021</v>
          </cell>
          <cell r="N377" t="str">
            <v>New</v>
          </cell>
          <cell r="O377">
            <v>38991</v>
          </cell>
          <cell r="P377">
            <v>38989</v>
          </cell>
          <cell r="Q377" t="str">
            <v>NO</v>
          </cell>
          <cell r="R377" t="str">
            <v/>
          </cell>
          <cell r="S377"/>
          <cell r="T377" t="str">
            <v>No</v>
          </cell>
          <cell r="U377" t="str">
            <v>No</v>
          </cell>
          <cell r="V377" t="str">
            <v>No</v>
          </cell>
          <cell r="W377" t="str">
            <v/>
          </cell>
        </row>
        <row r="378">
          <cell r="B378">
            <v>62203</v>
          </cell>
          <cell r="C378">
            <v>100</v>
          </cell>
          <cell r="D378" t="str">
            <v>CITI Guaranteed Fund</v>
          </cell>
          <cell r="E378" t="str">
            <v>Sage Canyon Apartments</v>
          </cell>
          <cell r="F378" t="str">
            <v>Area F1 Housing Associates L.P.</v>
          </cell>
          <cell r="G378" t="str">
            <v>Bridge Housing Corporation</v>
          </cell>
          <cell r="H378" t="str">
            <v>Malcolm Wells</v>
          </cell>
          <cell r="I378" t="str">
            <v>Laura Pishion</v>
          </cell>
          <cell r="J378" t="str">
            <v>CohnReznick (Sacramento)</v>
          </cell>
          <cell r="K378">
            <v>38643</v>
          </cell>
          <cell r="L378" t="str">
            <v/>
          </cell>
          <cell r="M378" t="str">
            <v>2021</v>
          </cell>
          <cell r="N378" t="str">
            <v>New</v>
          </cell>
          <cell r="O378">
            <v>38991</v>
          </cell>
          <cell r="P378">
            <v>39107</v>
          </cell>
          <cell r="Q378" t="str">
            <v>YES</v>
          </cell>
          <cell r="R378">
            <v>2018</v>
          </cell>
          <cell r="S378">
            <v>2018</v>
          </cell>
          <cell r="T378" t="str">
            <v>Yes</v>
          </cell>
          <cell r="U378" t="str">
            <v>Yes</v>
          </cell>
          <cell r="V378" t="str">
            <v>Yes</v>
          </cell>
          <cell r="W378" t="str">
            <v/>
          </cell>
        </row>
        <row r="379">
          <cell r="B379">
            <v>62204</v>
          </cell>
          <cell r="C379">
            <v>100</v>
          </cell>
          <cell r="D379" t="str">
            <v>NEF 2005</v>
          </cell>
          <cell r="E379" t="str">
            <v>Las Serenas Apartments</v>
          </cell>
          <cell r="F379" t="str">
            <v>Delta Village Housing Associates, A California Limited Partnership</v>
          </cell>
          <cell r="G379" t="str">
            <v xml:space="preserve">Community Housing Works </v>
          </cell>
          <cell r="H379" t="str">
            <v>Malcolm Wells</v>
          </cell>
          <cell r="I379" t="str">
            <v>Laura Pishion</v>
          </cell>
          <cell r="J379" t="str">
            <v>Leaf and Cole, LLP</v>
          </cell>
          <cell r="K379">
            <v>38531</v>
          </cell>
          <cell r="L379">
            <v>43955</v>
          </cell>
          <cell r="M379" t="str">
            <v>2020</v>
          </cell>
          <cell r="N379" t="str">
            <v>Moderate Rehab</v>
          </cell>
          <cell r="O379">
            <v>38869</v>
          </cell>
          <cell r="P379">
            <v>38960</v>
          </cell>
          <cell r="Q379" t="str">
            <v>NO</v>
          </cell>
          <cell r="R379" t="str">
            <v/>
          </cell>
          <cell r="S379"/>
          <cell r="T379" t="str">
            <v>No</v>
          </cell>
          <cell r="U379" t="str">
            <v>No</v>
          </cell>
          <cell r="V379" t="str">
            <v>No</v>
          </cell>
          <cell r="W379" t="str">
            <v/>
          </cell>
        </row>
        <row r="380">
          <cell r="B380">
            <v>62206</v>
          </cell>
          <cell r="C380">
            <v>100</v>
          </cell>
          <cell r="D380" t="str">
            <v>NEF 2005</v>
          </cell>
          <cell r="E380" t="str">
            <v>Bonanza Pines III Senior Apartments</v>
          </cell>
          <cell r="F380" t="str">
            <v>Bonanza Pines III Limited Partnership</v>
          </cell>
          <cell r="G380" t="str">
            <v>Nevada H.A.N.D., Inc.</v>
          </cell>
          <cell r="H380" t="str">
            <v>Wade Okada</v>
          </cell>
          <cell r="I380" t="str">
            <v>Laura Pishion</v>
          </cell>
          <cell r="J380" t="str">
            <v>Novogradac &amp; Company LLP (San Francisco)</v>
          </cell>
          <cell r="K380">
            <v>38546</v>
          </cell>
          <cell r="L380">
            <v>44196</v>
          </cell>
          <cell r="M380" t="str">
            <v>2020</v>
          </cell>
          <cell r="N380" t="str">
            <v>New</v>
          </cell>
          <cell r="O380">
            <v>38899</v>
          </cell>
          <cell r="P380">
            <v>38988</v>
          </cell>
          <cell r="Q380" t="str">
            <v>YES</v>
          </cell>
          <cell r="R380">
            <v>2018</v>
          </cell>
          <cell r="S380">
            <v>2018</v>
          </cell>
          <cell r="T380" t="str">
            <v>Yes</v>
          </cell>
          <cell r="U380" t="str">
            <v>Yes</v>
          </cell>
          <cell r="V380" t="str">
            <v>Yes</v>
          </cell>
          <cell r="W380" t="str">
            <v/>
          </cell>
        </row>
        <row r="381">
          <cell r="B381">
            <v>62224</v>
          </cell>
          <cell r="C381">
            <v>100</v>
          </cell>
          <cell r="D381" t="str">
            <v>NYEF 2004</v>
          </cell>
          <cell r="E381" t="str">
            <v>Wrenbrook NEP (W.139th St.)</v>
          </cell>
          <cell r="F381" t="str">
            <v>Wrenbrook Realty, L.P.</v>
          </cell>
          <cell r="G381" t="str">
            <v>Genesis Realty Development Corp.(NY)</v>
          </cell>
          <cell r="H381" t="str">
            <v>David Rozan</v>
          </cell>
          <cell r="I381" t="str">
            <v>Lisa Taylor</v>
          </cell>
          <cell r="J381" t="str">
            <v>Flaherty Salmin CPAs</v>
          </cell>
          <cell r="K381">
            <v>38490</v>
          </cell>
          <cell r="L381">
            <v>43677</v>
          </cell>
          <cell r="M381" t="str">
            <v>2020</v>
          </cell>
          <cell r="N381" t="str">
            <v>Gut Rehab</v>
          </cell>
          <cell r="O381" t="str">
            <v/>
          </cell>
          <cell r="P381">
            <v>39093</v>
          </cell>
          <cell r="Q381" t="str">
            <v>YES</v>
          </cell>
          <cell r="R381">
            <v>2018</v>
          </cell>
          <cell r="S381">
            <v>2018</v>
          </cell>
          <cell r="T381" t="str">
            <v>Yes</v>
          </cell>
          <cell r="U381" t="str">
            <v>Yes</v>
          </cell>
          <cell r="V381" t="str">
            <v>Yes</v>
          </cell>
          <cell r="W381" t="str">
            <v/>
          </cell>
        </row>
        <row r="382">
          <cell r="B382">
            <v>62225</v>
          </cell>
          <cell r="C382">
            <v>15</v>
          </cell>
          <cell r="D382" t="str">
            <v>NEF 2004</v>
          </cell>
          <cell r="E382" t="str">
            <v>Barton Senior Residences of Zion</v>
          </cell>
          <cell r="F382" t="str">
            <v>Zion-Barton, L.P.</v>
          </cell>
          <cell r="G382" t="str">
            <v>Barton  Senior Care LLC</v>
          </cell>
          <cell r="H382" t="str">
            <v>Erica Arellano</v>
          </cell>
          <cell r="I382" t="str">
            <v>Jennifer Rivera</v>
          </cell>
          <cell r="J382" t="str">
            <v/>
          </cell>
          <cell r="K382">
            <v>38653</v>
          </cell>
          <cell r="L382" t="str">
            <v/>
          </cell>
          <cell r="M382" t="str">
            <v>2021</v>
          </cell>
          <cell r="N382" t="str">
            <v>New</v>
          </cell>
          <cell r="O382">
            <v>39082</v>
          </cell>
          <cell r="P382">
            <v>39101</v>
          </cell>
          <cell r="Q382" t="str">
            <v>NO</v>
          </cell>
          <cell r="R382" t="str">
            <v/>
          </cell>
          <cell r="S382"/>
          <cell r="T382" t="str">
            <v>No</v>
          </cell>
          <cell r="U382" t="str">
            <v>No</v>
          </cell>
          <cell r="V382" t="str">
            <v>No</v>
          </cell>
          <cell r="W382" t="str">
            <v/>
          </cell>
        </row>
        <row r="383">
          <cell r="B383">
            <v>62225</v>
          </cell>
          <cell r="C383">
            <v>85</v>
          </cell>
          <cell r="D383" t="str">
            <v>NEF 2005</v>
          </cell>
          <cell r="E383" t="str">
            <v>Barton Senior Residences of Zion</v>
          </cell>
          <cell r="F383" t="str">
            <v>Zion-Barton, L.P.</v>
          </cell>
          <cell r="G383" t="str">
            <v>Barton  Senior Care LLC</v>
          </cell>
          <cell r="H383" t="str">
            <v>Erica Arellano</v>
          </cell>
          <cell r="I383" t="str">
            <v>Jennifer Rivera</v>
          </cell>
          <cell r="J383" t="str">
            <v/>
          </cell>
          <cell r="K383">
            <v>38653</v>
          </cell>
          <cell r="L383" t="str">
            <v/>
          </cell>
          <cell r="M383" t="str">
            <v>2021</v>
          </cell>
          <cell r="N383" t="str">
            <v>New</v>
          </cell>
          <cell r="O383">
            <v>39082</v>
          </cell>
          <cell r="P383">
            <v>39101</v>
          </cell>
          <cell r="Q383" t="str">
            <v>NO</v>
          </cell>
          <cell r="R383" t="str">
            <v/>
          </cell>
          <cell r="S383"/>
          <cell r="T383" t="str">
            <v>No</v>
          </cell>
          <cell r="U383" t="str">
            <v>No</v>
          </cell>
          <cell r="V383" t="str">
            <v>No</v>
          </cell>
          <cell r="W383" t="str">
            <v/>
          </cell>
        </row>
        <row r="384">
          <cell r="B384">
            <v>62230</v>
          </cell>
          <cell r="C384">
            <v>100</v>
          </cell>
          <cell r="D384" t="str">
            <v>NEF 2007</v>
          </cell>
          <cell r="E384" t="str">
            <v>Mannie L. Wilson Towers</v>
          </cell>
          <cell r="F384" t="str">
            <v>WHGA Mannie L. Wilson Towers, L.P.</v>
          </cell>
          <cell r="G384" t="str">
            <v>West Harlem Group Assistance, Inc.(WHGA)</v>
          </cell>
          <cell r="H384" t="str">
            <v>David Rozan</v>
          </cell>
          <cell r="I384" t="str">
            <v>Lisa Taylor</v>
          </cell>
          <cell r="J384" t="str">
            <v>Jack Lawrence &amp; Company CPAs</v>
          </cell>
          <cell r="K384">
            <v>39259</v>
          </cell>
          <cell r="L384" t="str">
            <v/>
          </cell>
          <cell r="M384" t="str">
            <v>2022</v>
          </cell>
          <cell r="N384" t="str">
            <v>Moderate Rehab</v>
          </cell>
          <cell r="O384">
            <v>39260</v>
          </cell>
          <cell r="P384">
            <v>39260</v>
          </cell>
          <cell r="Q384" t="str">
            <v>YES</v>
          </cell>
          <cell r="R384">
            <v>2018</v>
          </cell>
          <cell r="S384">
            <v>2018</v>
          </cell>
          <cell r="T384" t="str">
            <v>Yes</v>
          </cell>
          <cell r="U384" t="str">
            <v>Yes</v>
          </cell>
          <cell r="V384" t="str">
            <v>Yes</v>
          </cell>
          <cell r="W384" t="str">
            <v/>
          </cell>
        </row>
        <row r="385">
          <cell r="B385">
            <v>62232</v>
          </cell>
          <cell r="C385">
            <v>100</v>
          </cell>
          <cell r="D385" t="str">
            <v>NEF 2005</v>
          </cell>
          <cell r="E385" t="str">
            <v>Nuevo Amanecer Apartments (aka Salinas Rd Apts)</v>
          </cell>
          <cell r="F385" t="str">
            <v xml:space="preserve">Salinas Road Associates, A California Limited Partnership </v>
          </cell>
          <cell r="G385" t="str">
            <v>Eden Housing, Inc.</v>
          </cell>
          <cell r="H385" t="str">
            <v>Malcolm Wells</v>
          </cell>
          <cell r="I385" t="str">
            <v>Laura Pishion</v>
          </cell>
          <cell r="J385" t="str">
            <v>Lindquist, Von Husen &amp; Joyce, LLP</v>
          </cell>
          <cell r="K385">
            <v>38663</v>
          </cell>
          <cell r="L385">
            <v>44196</v>
          </cell>
          <cell r="M385" t="str">
            <v>2020</v>
          </cell>
          <cell r="N385" t="str">
            <v>New</v>
          </cell>
          <cell r="O385" t="str">
            <v/>
          </cell>
          <cell r="P385">
            <v>38992</v>
          </cell>
          <cell r="Q385" t="str">
            <v>NO</v>
          </cell>
          <cell r="R385" t="str">
            <v/>
          </cell>
          <cell r="S385"/>
          <cell r="T385" t="str">
            <v>No</v>
          </cell>
          <cell r="U385" t="str">
            <v>No</v>
          </cell>
          <cell r="V385" t="str">
            <v>No</v>
          </cell>
          <cell r="W385" t="str">
            <v/>
          </cell>
        </row>
        <row r="386">
          <cell r="B386">
            <v>62240</v>
          </cell>
          <cell r="C386">
            <v>100</v>
          </cell>
          <cell r="D386" t="str">
            <v>NEF 2008</v>
          </cell>
          <cell r="E386" t="str">
            <v>West 80s Rehabs</v>
          </cell>
          <cell r="F386" t="str">
            <v xml:space="preserve">West Eighties Associates, LP     </v>
          </cell>
          <cell r="G386" t="str">
            <v>West Side Federation for Senior and Supportive Housing</v>
          </cell>
          <cell r="H386" t="str">
            <v>Lisa Taylor</v>
          </cell>
          <cell r="I386" t="str">
            <v>Tracey Ferrara</v>
          </cell>
          <cell r="J386" t="str">
            <v/>
          </cell>
          <cell r="K386">
            <v>39659</v>
          </cell>
          <cell r="L386" t="str">
            <v/>
          </cell>
          <cell r="M386" t="str">
            <v>2024</v>
          </cell>
          <cell r="N386" t="str">
            <v>Substantial Rehab</v>
          </cell>
          <cell r="O386">
            <v>40118</v>
          </cell>
          <cell r="P386">
            <v>40207</v>
          </cell>
          <cell r="Q386" t="str">
            <v>NO</v>
          </cell>
          <cell r="R386" t="str">
            <v/>
          </cell>
          <cell r="S386"/>
          <cell r="T386" t="str">
            <v>No</v>
          </cell>
          <cell r="U386" t="str">
            <v>No</v>
          </cell>
          <cell r="V386" t="str">
            <v>No</v>
          </cell>
          <cell r="W386" t="str">
            <v/>
          </cell>
        </row>
        <row r="387">
          <cell r="B387">
            <v>62245</v>
          </cell>
          <cell r="C387">
            <v>100</v>
          </cell>
          <cell r="D387" t="str">
            <v>NEF 2005</v>
          </cell>
          <cell r="E387" t="str">
            <v>Snediker Avenue (MHANY 4)</v>
          </cell>
          <cell r="F387" t="str">
            <v>MHANY 4 Associates, L.P.</v>
          </cell>
          <cell r="G387" t="str">
            <v xml:space="preserve">Mutual Housing Association of New York (MHANY) Management Inc. </v>
          </cell>
          <cell r="H387" t="str">
            <v>David Rozan</v>
          </cell>
          <cell r="I387" t="str">
            <v>Lisa Taylor</v>
          </cell>
          <cell r="J387" t="str">
            <v>CohnReznick (NY)</v>
          </cell>
          <cell r="K387">
            <v>38716</v>
          </cell>
          <cell r="L387" t="str">
            <v/>
          </cell>
          <cell r="M387" t="str">
            <v>2021</v>
          </cell>
          <cell r="N387" t="str">
            <v>New</v>
          </cell>
          <cell r="O387">
            <v>39387</v>
          </cell>
          <cell r="P387">
            <v>39590</v>
          </cell>
          <cell r="Q387" t="str">
            <v>YES</v>
          </cell>
          <cell r="R387">
            <v>2022</v>
          </cell>
          <cell r="S387"/>
          <cell r="T387" t="str">
            <v>No</v>
          </cell>
          <cell r="U387" t="str">
            <v>No</v>
          </cell>
          <cell r="V387" t="str">
            <v>No</v>
          </cell>
          <cell r="W387" t="str">
            <v/>
          </cell>
        </row>
        <row r="388">
          <cell r="B388">
            <v>62250</v>
          </cell>
          <cell r="C388">
            <v>100</v>
          </cell>
          <cell r="D388" t="str">
            <v>NEF 2004</v>
          </cell>
          <cell r="E388" t="str">
            <v>St. Antoine Gardens</v>
          </cell>
          <cell r="F388" t="str">
            <v>St Antoine Gardens Limited Partnership</v>
          </cell>
          <cell r="G388" t="str">
            <v>Housing Authority of the City of Lafayette</v>
          </cell>
          <cell r="H388" t="str">
            <v>Sandy Baker</v>
          </cell>
          <cell r="I388" t="str">
            <v>Jennifer Rivera</v>
          </cell>
          <cell r="J388" t="str">
            <v>Little &amp; Associates LLC</v>
          </cell>
          <cell r="K388">
            <v>38778</v>
          </cell>
          <cell r="L388" t="str">
            <v/>
          </cell>
          <cell r="M388" t="str">
            <v>2021</v>
          </cell>
          <cell r="N388" t="str">
            <v>New</v>
          </cell>
          <cell r="O388" t="str">
            <v/>
          </cell>
          <cell r="P388">
            <v>39255</v>
          </cell>
          <cell r="Q388" t="str">
            <v>NO</v>
          </cell>
          <cell r="R388" t="str">
            <v/>
          </cell>
          <cell r="S388"/>
          <cell r="T388" t="str">
            <v>No</v>
          </cell>
          <cell r="U388" t="str">
            <v>No</v>
          </cell>
          <cell r="V388" t="str">
            <v>No</v>
          </cell>
          <cell r="W388" t="str">
            <v/>
          </cell>
        </row>
        <row r="389">
          <cell r="B389">
            <v>62252</v>
          </cell>
          <cell r="C389">
            <v>100</v>
          </cell>
          <cell r="D389" t="str">
            <v>NEF 2006 II</v>
          </cell>
          <cell r="E389" t="str">
            <v>Camden Apartments</v>
          </cell>
          <cell r="F389" t="str">
            <v>Camden Apartments Minneapolis Limited Partnership</v>
          </cell>
          <cell r="G389" t="str">
            <v>Project for Pride in Living, Inc.</v>
          </cell>
          <cell r="H389" t="str">
            <v>Samuel Stephens</v>
          </cell>
          <cell r="I389" t="str">
            <v>Jennifer Rivera</v>
          </cell>
          <cell r="J389" t="str">
            <v>Mahoney Ulbrich Christiansen Russ</v>
          </cell>
          <cell r="K389">
            <v>38820</v>
          </cell>
          <cell r="L389" t="str">
            <v/>
          </cell>
          <cell r="M389" t="str">
            <v>2021</v>
          </cell>
          <cell r="N389" t="str">
            <v>New</v>
          </cell>
          <cell r="O389">
            <v>39082</v>
          </cell>
          <cell r="P389">
            <v>39106</v>
          </cell>
          <cell r="Q389" t="str">
            <v>NO</v>
          </cell>
          <cell r="R389" t="str">
            <v/>
          </cell>
          <cell r="S389"/>
          <cell r="T389" t="str">
            <v>No</v>
          </cell>
          <cell r="U389" t="str">
            <v>No</v>
          </cell>
          <cell r="V389" t="str">
            <v>No</v>
          </cell>
          <cell r="W389" t="str">
            <v/>
          </cell>
        </row>
        <row r="390">
          <cell r="B390">
            <v>62256</v>
          </cell>
          <cell r="C390">
            <v>100</v>
          </cell>
          <cell r="D390" t="str">
            <v>NEF 2006</v>
          </cell>
          <cell r="E390" t="str">
            <v>Third and Blanchard</v>
          </cell>
          <cell r="F390" t="str">
            <v>Third &amp; Blanchard LLC</v>
          </cell>
          <cell r="G390" t="str">
            <v>Plymouth Housing Group (PHG)</v>
          </cell>
          <cell r="H390" t="str">
            <v>Lisa Robinson</v>
          </cell>
          <cell r="I390" t="str">
            <v>Laura Pishion</v>
          </cell>
          <cell r="J390" t="str">
            <v>Dauby O' Connor &amp; Zaleski LLC</v>
          </cell>
          <cell r="K390">
            <v>38960</v>
          </cell>
          <cell r="L390" t="str">
            <v/>
          </cell>
          <cell r="M390" t="str">
            <v>2022</v>
          </cell>
          <cell r="N390" t="str">
            <v>New</v>
          </cell>
          <cell r="O390">
            <v>39478</v>
          </cell>
          <cell r="P390">
            <v>39451</v>
          </cell>
          <cell r="Q390" t="str">
            <v>YES</v>
          </cell>
          <cell r="R390">
            <v>2018</v>
          </cell>
          <cell r="S390">
            <v>2018</v>
          </cell>
          <cell r="T390" t="str">
            <v>Yes</v>
          </cell>
          <cell r="U390" t="str">
            <v>Yes</v>
          </cell>
          <cell r="V390" t="str">
            <v>Yes</v>
          </cell>
          <cell r="W390" t="str">
            <v/>
          </cell>
        </row>
        <row r="391">
          <cell r="B391">
            <v>62265</v>
          </cell>
          <cell r="C391">
            <v>100</v>
          </cell>
          <cell r="D391" t="str">
            <v>NEF 2006</v>
          </cell>
          <cell r="E391" t="str">
            <v>Torre, Westminster and Vista</v>
          </cell>
          <cell r="F391" t="str">
            <v>TWV Limited Partnership</v>
          </cell>
          <cell r="G391" t="str">
            <v>CommonBond Communities</v>
          </cell>
          <cell r="H391" t="str">
            <v>Samuel Stephens</v>
          </cell>
          <cell r="I391" t="str">
            <v>Jennifer Rivera</v>
          </cell>
          <cell r="J391" t="str">
            <v>Mahoney Ulbrich Christiansen Russ</v>
          </cell>
          <cell r="K391">
            <v>39070</v>
          </cell>
          <cell r="L391" t="str">
            <v/>
          </cell>
          <cell r="M391" t="str">
            <v>2021</v>
          </cell>
          <cell r="N391" t="str">
            <v>Substantial Rehab</v>
          </cell>
          <cell r="O391">
            <v>39265</v>
          </cell>
          <cell r="P391">
            <v>39083</v>
          </cell>
          <cell r="Q391" t="str">
            <v>YES</v>
          </cell>
          <cell r="R391">
            <v>2018</v>
          </cell>
          <cell r="S391">
            <v>2018</v>
          </cell>
          <cell r="T391" t="str">
            <v>Yes</v>
          </cell>
          <cell r="U391" t="str">
            <v>Yes</v>
          </cell>
          <cell r="V391" t="str">
            <v>Yes</v>
          </cell>
          <cell r="W391" t="str">
            <v/>
          </cell>
        </row>
        <row r="392">
          <cell r="B392">
            <v>62272</v>
          </cell>
          <cell r="C392">
            <v>100</v>
          </cell>
          <cell r="D392" t="str">
            <v>Nationwide Fund</v>
          </cell>
          <cell r="E392" t="str">
            <v>Giant Road Family Apartments</v>
          </cell>
          <cell r="F392" t="str">
            <v>Giant Development, L.P., A California Limited Partnership</v>
          </cell>
          <cell r="G392" t="str">
            <v>East Bay Asian Local Development Corporation</v>
          </cell>
          <cell r="H392" t="str">
            <v>Gail Monahan</v>
          </cell>
          <cell r="I392" t="str">
            <v>Laura Pishion</v>
          </cell>
          <cell r="J392" t="str">
            <v>Lindquist, Von Husen &amp; Joyce, LLP</v>
          </cell>
          <cell r="K392">
            <v>38702</v>
          </cell>
          <cell r="L392">
            <v>43977</v>
          </cell>
          <cell r="M392" t="str">
            <v>2021</v>
          </cell>
          <cell r="N392" t="str">
            <v>New</v>
          </cell>
          <cell r="O392">
            <v>39142</v>
          </cell>
          <cell r="P392">
            <v>39261</v>
          </cell>
          <cell r="Q392" t="str">
            <v>YES</v>
          </cell>
          <cell r="R392">
            <v>2018</v>
          </cell>
          <cell r="S392">
            <v>2018</v>
          </cell>
          <cell r="T392" t="str">
            <v>Yes</v>
          </cell>
          <cell r="U392" t="str">
            <v>Yes</v>
          </cell>
          <cell r="V392" t="str">
            <v>Yes</v>
          </cell>
          <cell r="W392" t="str">
            <v/>
          </cell>
        </row>
        <row r="393">
          <cell r="B393">
            <v>62273</v>
          </cell>
          <cell r="C393">
            <v>100</v>
          </cell>
          <cell r="D393" t="str">
            <v>US Bank</v>
          </cell>
          <cell r="E393" t="str">
            <v>Vista Hermosa Apartments</v>
          </cell>
          <cell r="F393" t="str">
            <v>Vista Hermosa, L.P.</v>
          </cell>
          <cell r="G393" t="str">
            <v>Cabrillo Economic Development Corporation (CEDC)</v>
          </cell>
          <cell r="H393" t="str">
            <v>Wade Okada</v>
          </cell>
          <cell r="I393" t="str">
            <v>Laura Pishion</v>
          </cell>
          <cell r="J393" t="str">
            <v>Keller &amp; Associates, LLP</v>
          </cell>
          <cell r="K393">
            <v>38643</v>
          </cell>
          <cell r="L393" t="str">
            <v/>
          </cell>
          <cell r="M393" t="str">
            <v>2021</v>
          </cell>
          <cell r="N393" t="str">
            <v>Substantial Rehab</v>
          </cell>
          <cell r="O393">
            <v>39083</v>
          </cell>
          <cell r="P393">
            <v>39149</v>
          </cell>
          <cell r="Q393" t="str">
            <v>NO</v>
          </cell>
          <cell r="R393" t="str">
            <v/>
          </cell>
          <cell r="S393"/>
          <cell r="T393" t="str">
            <v>No</v>
          </cell>
          <cell r="U393" t="str">
            <v>No</v>
          </cell>
          <cell r="V393" t="str">
            <v>No</v>
          </cell>
          <cell r="W393" t="str">
            <v/>
          </cell>
        </row>
        <row r="394">
          <cell r="B394">
            <v>62282</v>
          </cell>
          <cell r="C394">
            <v>100</v>
          </cell>
          <cell r="D394" t="str">
            <v>NEF 2006 II</v>
          </cell>
          <cell r="E394" t="str">
            <v>Clover Field Marketplace</v>
          </cell>
          <cell r="F394" t="str">
            <v>Clover Field Sinclair Limited Partnership</v>
          </cell>
          <cell r="G394" t="str">
            <v>Aeon aka Central Community Housing Trust</v>
          </cell>
          <cell r="H394" t="str">
            <v>Samuel Stephens</v>
          </cell>
          <cell r="I394" t="str">
            <v>Jennifer Rivera</v>
          </cell>
          <cell r="J394" t="str">
            <v>Baker Tilly Virchow Krause, LLP (Minneapolis)</v>
          </cell>
          <cell r="K394">
            <v>39351</v>
          </cell>
          <cell r="L394" t="str">
            <v/>
          </cell>
          <cell r="M394" t="str">
            <v>2023</v>
          </cell>
          <cell r="N394" t="str">
            <v>New</v>
          </cell>
          <cell r="O394">
            <v>39783</v>
          </cell>
          <cell r="P394">
            <v>39735</v>
          </cell>
          <cell r="Q394" t="str">
            <v>YES</v>
          </cell>
          <cell r="R394">
            <v>2022</v>
          </cell>
          <cell r="S394"/>
          <cell r="T394" t="str">
            <v>No</v>
          </cell>
          <cell r="U394" t="str">
            <v>No</v>
          </cell>
          <cell r="V394" t="str">
            <v>No</v>
          </cell>
          <cell r="W394" t="str">
            <v/>
          </cell>
        </row>
        <row r="395">
          <cell r="B395">
            <v>62283</v>
          </cell>
          <cell r="C395">
            <v>80</v>
          </cell>
          <cell r="D395" t="str">
            <v>NEF 2005</v>
          </cell>
          <cell r="E395" t="str">
            <v>Greenridge Apartments</v>
          </cell>
          <cell r="F395" t="str">
            <v>Greenridge Partners Limited Partnership</v>
          </cell>
          <cell r="G395" t="str">
            <v>Crane &amp; Fowler Investments, LLC</v>
          </cell>
          <cell r="H395" t="str">
            <v>Molly Gillis</v>
          </cell>
          <cell r="I395" t="str">
            <v>Jennifer Rivera</v>
          </cell>
          <cell r="J395" t="str">
            <v>Lefor, Rapp &amp; Holland LLC</v>
          </cell>
          <cell r="K395">
            <v>39079</v>
          </cell>
          <cell r="L395" t="str">
            <v/>
          </cell>
          <cell r="M395" t="str">
            <v>2021</v>
          </cell>
          <cell r="N395" t="str">
            <v>Moderate Rehab</v>
          </cell>
          <cell r="O395">
            <v>39278</v>
          </cell>
          <cell r="P395">
            <v>39083</v>
          </cell>
          <cell r="Q395" t="str">
            <v>NO</v>
          </cell>
          <cell r="R395" t="str">
            <v/>
          </cell>
          <cell r="S395"/>
          <cell r="T395" t="str">
            <v>No</v>
          </cell>
          <cell r="U395" t="str">
            <v>No</v>
          </cell>
          <cell r="V395" t="str">
            <v>No</v>
          </cell>
          <cell r="W395" t="str">
            <v/>
          </cell>
        </row>
        <row r="396">
          <cell r="B396">
            <v>62283</v>
          </cell>
          <cell r="C396">
            <v>20</v>
          </cell>
          <cell r="D396" t="str">
            <v>NEF 2006 II</v>
          </cell>
          <cell r="E396" t="str">
            <v>Greenridge Apartments</v>
          </cell>
          <cell r="F396" t="str">
            <v>Greenridge Partners Limited Partnership</v>
          </cell>
          <cell r="G396" t="str">
            <v>Crane &amp; Fowler Investments, LLC</v>
          </cell>
          <cell r="H396" t="str">
            <v>Molly Gillis</v>
          </cell>
          <cell r="I396" t="str">
            <v>Jennifer Rivera</v>
          </cell>
          <cell r="J396" t="str">
            <v>Lefor, Rapp &amp; Holland LLC</v>
          </cell>
          <cell r="K396">
            <v>39079</v>
          </cell>
          <cell r="L396" t="str">
            <v/>
          </cell>
          <cell r="M396" t="str">
            <v>2021</v>
          </cell>
          <cell r="N396" t="str">
            <v>Moderate Rehab</v>
          </cell>
          <cell r="O396">
            <v>39278</v>
          </cell>
          <cell r="P396">
            <v>39083</v>
          </cell>
          <cell r="Q396" t="str">
            <v>NO</v>
          </cell>
          <cell r="R396" t="str">
            <v/>
          </cell>
          <cell r="S396"/>
          <cell r="T396" t="str">
            <v>No</v>
          </cell>
          <cell r="U396" t="str">
            <v>No</v>
          </cell>
          <cell r="V396" t="str">
            <v>No</v>
          </cell>
          <cell r="W396" t="str">
            <v/>
          </cell>
        </row>
        <row r="397">
          <cell r="B397">
            <v>62284</v>
          </cell>
          <cell r="C397">
            <v>100</v>
          </cell>
          <cell r="D397" t="str">
            <v>NEF 2006</v>
          </cell>
          <cell r="E397" t="str">
            <v>Cathedral Square Apts I&amp;II (SD)</v>
          </cell>
          <cell r="F397" t="str">
            <v>Cathedral Square Partners Limited Partnership</v>
          </cell>
          <cell r="G397" t="str">
            <v>Crane &amp; Fowler Investments, LLC</v>
          </cell>
          <cell r="H397" t="str">
            <v>Molly Gillis</v>
          </cell>
          <cell r="I397" t="str">
            <v>Jennifer Rivera</v>
          </cell>
          <cell r="J397" t="str">
            <v>Lefor, Rapp &amp; Holland LLC</v>
          </cell>
          <cell r="K397">
            <v>39079</v>
          </cell>
          <cell r="L397" t="str">
            <v/>
          </cell>
          <cell r="M397" t="str">
            <v>2021</v>
          </cell>
          <cell r="N397" t="str">
            <v>Moderate Rehab</v>
          </cell>
          <cell r="O397" t="str">
            <v/>
          </cell>
          <cell r="P397">
            <v>39083</v>
          </cell>
          <cell r="Q397" t="str">
            <v>NO</v>
          </cell>
          <cell r="R397" t="str">
            <v/>
          </cell>
          <cell r="S397"/>
          <cell r="T397" t="str">
            <v>No</v>
          </cell>
          <cell r="U397" t="str">
            <v>No</v>
          </cell>
          <cell r="V397" t="str">
            <v>No</v>
          </cell>
          <cell r="W397" t="str">
            <v/>
          </cell>
        </row>
        <row r="398">
          <cell r="B398">
            <v>62286</v>
          </cell>
          <cell r="C398">
            <v>100</v>
          </cell>
          <cell r="D398" t="str">
            <v>Nationwide Fund</v>
          </cell>
          <cell r="E398" t="str">
            <v>Justin Place / Linwood Re-syndication</v>
          </cell>
          <cell r="F398" t="str">
            <v>Justin Partners, L.P.</v>
          </cell>
          <cell r="G398" t="str">
            <v>Cohen-Esrey Communities, LLC</v>
          </cell>
          <cell r="H398" t="str">
            <v>Molly Gillis</v>
          </cell>
          <cell r="I398" t="str">
            <v>Jennifer Rivera</v>
          </cell>
          <cell r="J398" t="str">
            <v>MarksNelson, LLC</v>
          </cell>
          <cell r="K398">
            <v>38838</v>
          </cell>
          <cell r="L398" t="str">
            <v/>
          </cell>
          <cell r="M398" t="str">
            <v>2021</v>
          </cell>
          <cell r="N398" t="str">
            <v>Moderate Rehab</v>
          </cell>
          <cell r="O398">
            <v>39203</v>
          </cell>
          <cell r="P398">
            <v>39261</v>
          </cell>
          <cell r="Q398" t="str">
            <v>YES</v>
          </cell>
          <cell r="R398">
            <v>2018</v>
          </cell>
          <cell r="S398">
            <v>2018</v>
          </cell>
          <cell r="T398" t="str">
            <v>Yes</v>
          </cell>
          <cell r="U398" t="str">
            <v>Yes</v>
          </cell>
          <cell r="V398" t="str">
            <v>Yes</v>
          </cell>
          <cell r="W398" t="str">
            <v/>
          </cell>
        </row>
        <row r="399">
          <cell r="B399">
            <v>62288</v>
          </cell>
          <cell r="C399">
            <v>100</v>
          </cell>
          <cell r="D399" t="str">
            <v>One Economy I</v>
          </cell>
          <cell r="E399" t="str">
            <v>Vernor Scotten Partners I</v>
          </cell>
          <cell r="F399" t="str">
            <v>Vernor/Scotten Partners I Limited Dividend Housing Association Limited Partnership</v>
          </cell>
          <cell r="G399" t="str">
            <v>LASED, Inc.</v>
          </cell>
          <cell r="H399" t="str">
            <v>Zoila Natera-Sandoval</v>
          </cell>
          <cell r="I399" t="str">
            <v>Jennifer Rivera</v>
          </cell>
          <cell r="J399" t="str">
            <v>Blystone &amp; Bailey CPAs, PC</v>
          </cell>
          <cell r="K399">
            <v>38856</v>
          </cell>
          <cell r="L399" t="str">
            <v/>
          </cell>
          <cell r="M399" t="str">
            <v>2021</v>
          </cell>
          <cell r="N399" t="str">
            <v>Gut Rehab</v>
          </cell>
          <cell r="O399">
            <v>39203</v>
          </cell>
          <cell r="P399">
            <v>39219</v>
          </cell>
          <cell r="Q399" t="str">
            <v>NO</v>
          </cell>
          <cell r="R399" t="str">
            <v/>
          </cell>
          <cell r="S399"/>
          <cell r="T399" t="str">
            <v>No</v>
          </cell>
          <cell r="U399" t="str">
            <v>No</v>
          </cell>
          <cell r="V399" t="str">
            <v>No</v>
          </cell>
          <cell r="W399" t="str">
            <v/>
          </cell>
        </row>
        <row r="400">
          <cell r="B400">
            <v>62289</v>
          </cell>
          <cell r="C400">
            <v>100</v>
          </cell>
          <cell r="D400" t="str">
            <v>CITI Guaranteed Fund</v>
          </cell>
          <cell r="E400" t="str">
            <v>Vicksburg Commons</v>
          </cell>
          <cell r="F400" t="str">
            <v>Vicksburg Commons Limited Partnership</v>
          </cell>
          <cell r="G400" t="str">
            <v>CommonBond Communities</v>
          </cell>
          <cell r="H400" t="str">
            <v>Samuel Stephens</v>
          </cell>
          <cell r="I400" t="str">
            <v>Jennifer Rivera</v>
          </cell>
          <cell r="J400" t="str">
            <v>Mahoney Ulbrich Christiansen Russ</v>
          </cell>
          <cell r="K400">
            <v>39021</v>
          </cell>
          <cell r="L400" t="str">
            <v/>
          </cell>
          <cell r="M400" t="str">
            <v>2022</v>
          </cell>
          <cell r="N400" t="str">
            <v>New</v>
          </cell>
          <cell r="O400">
            <v>39387</v>
          </cell>
          <cell r="P400">
            <v>39370</v>
          </cell>
          <cell r="Q400" t="str">
            <v>YES</v>
          </cell>
          <cell r="R400">
            <v>2018</v>
          </cell>
          <cell r="S400">
            <v>2018</v>
          </cell>
          <cell r="T400" t="str">
            <v>Yes</v>
          </cell>
          <cell r="U400" t="str">
            <v>Yes</v>
          </cell>
          <cell r="V400" t="str">
            <v>Yes</v>
          </cell>
          <cell r="W400" t="str">
            <v/>
          </cell>
        </row>
        <row r="401">
          <cell r="B401">
            <v>62295</v>
          </cell>
          <cell r="C401">
            <v>80</v>
          </cell>
          <cell r="D401" t="str">
            <v>NEF 2006</v>
          </cell>
          <cell r="E401" t="str">
            <v>Crossroads Apartments</v>
          </cell>
          <cell r="F401" t="str">
            <v>Andrews Terrace, LLC</v>
          </cell>
          <cell r="G401" t="str">
            <v>PathStone</v>
          </cell>
          <cell r="H401" t="str">
            <v>Judy Jackson</v>
          </cell>
          <cell r="I401" t="str">
            <v>Tracey Ferrara</v>
          </cell>
          <cell r="J401" t="str">
            <v>EFPR Group</v>
          </cell>
          <cell r="K401">
            <v>39191</v>
          </cell>
          <cell r="L401" t="str">
            <v/>
          </cell>
          <cell r="M401" t="str">
            <v>2022</v>
          </cell>
          <cell r="N401" t="str">
            <v>Moderate Rehab</v>
          </cell>
          <cell r="O401">
            <v>39661</v>
          </cell>
          <cell r="P401">
            <v>39191</v>
          </cell>
          <cell r="Q401" t="str">
            <v>NO</v>
          </cell>
          <cell r="R401" t="str">
            <v/>
          </cell>
          <cell r="S401"/>
          <cell r="T401" t="str">
            <v>No</v>
          </cell>
          <cell r="U401" t="str">
            <v>No</v>
          </cell>
          <cell r="V401" t="str">
            <v>No</v>
          </cell>
          <cell r="W401" t="str">
            <v/>
          </cell>
        </row>
        <row r="402">
          <cell r="B402">
            <v>62295</v>
          </cell>
          <cell r="C402">
            <v>20</v>
          </cell>
          <cell r="D402" t="str">
            <v>NEF 2006 II</v>
          </cell>
          <cell r="E402" t="str">
            <v>Crossroads Apartments</v>
          </cell>
          <cell r="F402" t="str">
            <v>Andrews Terrace, LLC</v>
          </cell>
          <cell r="G402" t="str">
            <v>PathStone</v>
          </cell>
          <cell r="H402" t="str">
            <v>Judy Jackson</v>
          </cell>
          <cell r="I402" t="str">
            <v>Tracey Ferrara</v>
          </cell>
          <cell r="J402" t="str">
            <v>EFPR Group</v>
          </cell>
          <cell r="K402">
            <v>39191</v>
          </cell>
          <cell r="L402" t="str">
            <v/>
          </cell>
          <cell r="M402" t="str">
            <v>2022</v>
          </cell>
          <cell r="N402" t="str">
            <v>Moderate Rehab</v>
          </cell>
          <cell r="O402">
            <v>39661</v>
          </cell>
          <cell r="P402">
            <v>39191</v>
          </cell>
          <cell r="Q402" t="str">
            <v>NO</v>
          </cell>
          <cell r="R402" t="str">
            <v/>
          </cell>
          <cell r="S402"/>
          <cell r="T402" t="str">
            <v>No</v>
          </cell>
          <cell r="U402" t="str">
            <v>No</v>
          </cell>
          <cell r="V402" t="str">
            <v>No</v>
          </cell>
          <cell r="W402" t="str">
            <v/>
          </cell>
        </row>
        <row r="403">
          <cell r="B403">
            <v>62303</v>
          </cell>
          <cell r="C403">
            <v>100</v>
          </cell>
          <cell r="D403" t="str">
            <v>NEF 2005</v>
          </cell>
          <cell r="E403" t="str">
            <v>Bayfield Housing Redevelopment Phase II</v>
          </cell>
          <cell r="F403" t="str">
            <v>Bayfield County Housing Redevelopment-90, LLC</v>
          </cell>
          <cell r="G403" t="str">
            <v xml:space="preserve">Housing Authority of the City of Washburn (WI) </v>
          </cell>
          <cell r="H403" t="str">
            <v>Samuel Stephens</v>
          </cell>
          <cell r="I403" t="str">
            <v>Jennifer Rivera</v>
          </cell>
          <cell r="J403" t="str">
            <v>WIPFLI, LLP</v>
          </cell>
          <cell r="K403">
            <v>38684</v>
          </cell>
          <cell r="L403" t="str">
            <v/>
          </cell>
          <cell r="M403" t="str">
            <v>2021</v>
          </cell>
          <cell r="N403" t="str">
            <v>Moderate Rehab</v>
          </cell>
          <cell r="O403" t="str">
            <v/>
          </cell>
          <cell r="P403">
            <v>39083</v>
          </cell>
          <cell r="Q403" t="str">
            <v>NO</v>
          </cell>
          <cell r="R403" t="str">
            <v/>
          </cell>
          <cell r="S403"/>
          <cell r="T403" t="str">
            <v>No</v>
          </cell>
          <cell r="U403" t="str">
            <v>No</v>
          </cell>
          <cell r="V403" t="str">
            <v>No</v>
          </cell>
          <cell r="W403" t="str">
            <v/>
          </cell>
        </row>
        <row r="404">
          <cell r="B404">
            <v>62312</v>
          </cell>
          <cell r="C404">
            <v>42</v>
          </cell>
          <cell r="D404" t="str">
            <v>NEF 2007</v>
          </cell>
          <cell r="E404" t="str">
            <v>Turtle Creek</v>
          </cell>
          <cell r="F404" t="str">
            <v>Turtle Creek Apartments Limited Partnership</v>
          </cell>
          <cell r="G404" t="str">
            <v>Homes for Good</v>
          </cell>
          <cell r="H404" t="str">
            <v>Melanie Niemeyer</v>
          </cell>
          <cell r="I404" t="str">
            <v>Laura Pishion</v>
          </cell>
          <cell r="J404" t="str">
            <v>Bjorklund Montplaisir, CPA's</v>
          </cell>
          <cell r="K404">
            <v>39394</v>
          </cell>
          <cell r="L404" t="str">
            <v/>
          </cell>
          <cell r="M404" t="str">
            <v>2021</v>
          </cell>
          <cell r="N404" t="str">
            <v>New</v>
          </cell>
          <cell r="O404">
            <v>39416</v>
          </cell>
          <cell r="P404">
            <v>39399</v>
          </cell>
          <cell r="Q404" t="str">
            <v>NO</v>
          </cell>
          <cell r="R404" t="str">
            <v/>
          </cell>
          <cell r="S404"/>
          <cell r="T404" t="str">
            <v>No</v>
          </cell>
          <cell r="U404" t="str">
            <v>No</v>
          </cell>
          <cell r="V404" t="str">
            <v>No</v>
          </cell>
          <cell r="W404" t="str">
            <v/>
          </cell>
        </row>
        <row r="405">
          <cell r="B405">
            <v>62312</v>
          </cell>
          <cell r="C405">
            <v>58</v>
          </cell>
          <cell r="D405" t="str">
            <v>One Economy I</v>
          </cell>
          <cell r="E405" t="str">
            <v>Turtle Creek</v>
          </cell>
          <cell r="F405" t="str">
            <v>Turtle Creek Apartments Limited Partnership</v>
          </cell>
          <cell r="G405" t="str">
            <v>Homes for Good</v>
          </cell>
          <cell r="H405" t="str">
            <v>Melanie Niemeyer</v>
          </cell>
          <cell r="I405" t="str">
            <v>Laura Pishion</v>
          </cell>
          <cell r="J405" t="str">
            <v>Bjorklund Montplaisir, CPA's</v>
          </cell>
          <cell r="K405">
            <v>39394</v>
          </cell>
          <cell r="L405" t="str">
            <v/>
          </cell>
          <cell r="M405" t="str">
            <v>2021</v>
          </cell>
          <cell r="N405" t="str">
            <v>New</v>
          </cell>
          <cell r="O405">
            <v>39416</v>
          </cell>
          <cell r="P405">
            <v>39399</v>
          </cell>
          <cell r="Q405" t="str">
            <v>NO</v>
          </cell>
          <cell r="R405" t="str">
            <v/>
          </cell>
          <cell r="S405"/>
          <cell r="T405" t="str">
            <v>No</v>
          </cell>
          <cell r="U405" t="str">
            <v>No</v>
          </cell>
          <cell r="V405" t="str">
            <v>No</v>
          </cell>
          <cell r="W405" t="str">
            <v/>
          </cell>
        </row>
        <row r="406">
          <cell r="B406">
            <v>62316</v>
          </cell>
          <cell r="C406">
            <v>100</v>
          </cell>
          <cell r="D406" t="str">
            <v>NEF 2006</v>
          </cell>
          <cell r="E406" t="str">
            <v>Kingwood Senior Village</v>
          </cell>
          <cell r="F406" t="str">
            <v>Kingwood Senior Village L.P.</v>
          </cell>
          <cell r="G406" t="str">
            <v>Covenant Community Capital Corporation</v>
          </cell>
          <cell r="H406" t="str">
            <v>Alyssa Brown</v>
          </cell>
          <cell r="I406" t="str">
            <v>Jennifer Rivera</v>
          </cell>
          <cell r="J406" t="str">
            <v>M Group LLP</v>
          </cell>
          <cell r="K406">
            <v>38975</v>
          </cell>
          <cell r="L406" t="str">
            <v/>
          </cell>
          <cell r="M406" t="str">
            <v>2022</v>
          </cell>
          <cell r="N406" t="str">
            <v>New</v>
          </cell>
          <cell r="O406">
            <v>39387</v>
          </cell>
          <cell r="P406">
            <v>39437</v>
          </cell>
          <cell r="Q406" t="str">
            <v>YES</v>
          </cell>
          <cell r="R406">
            <v>2018</v>
          </cell>
          <cell r="S406">
            <v>2018</v>
          </cell>
          <cell r="T406" t="str">
            <v>Yes</v>
          </cell>
          <cell r="U406" t="str">
            <v>Yes</v>
          </cell>
          <cell r="V406" t="str">
            <v>Yes</v>
          </cell>
          <cell r="W406" t="str">
            <v/>
          </cell>
        </row>
        <row r="407">
          <cell r="B407">
            <v>62319</v>
          </cell>
          <cell r="C407">
            <v>100</v>
          </cell>
          <cell r="D407" t="str">
            <v>Nationwide Fund</v>
          </cell>
          <cell r="E407" t="str">
            <v>Triangle Court III</v>
          </cell>
          <cell r="F407" t="str">
            <v>2216 Affordable LP</v>
          </cell>
          <cell r="G407" t="str">
            <v>Artimus Construction Inc.</v>
          </cell>
          <cell r="H407" t="str">
            <v>David Rozan</v>
          </cell>
          <cell r="I407" t="str">
            <v>Lisa Taylor</v>
          </cell>
          <cell r="J407" t="str">
            <v>Samuel S. Adelsberg &amp; Co.</v>
          </cell>
          <cell r="K407">
            <v>38639</v>
          </cell>
          <cell r="L407">
            <v>44196</v>
          </cell>
          <cell r="M407" t="str">
            <v>2019</v>
          </cell>
          <cell r="N407" t="str">
            <v>New</v>
          </cell>
          <cell r="O407" t="str">
            <v/>
          </cell>
          <cell r="P407">
            <v>38405</v>
          </cell>
          <cell r="Q407" t="str">
            <v>NO</v>
          </cell>
          <cell r="R407" t="str">
            <v/>
          </cell>
          <cell r="S407"/>
          <cell r="T407" t="str">
            <v>No</v>
          </cell>
          <cell r="U407" t="str">
            <v>No</v>
          </cell>
          <cell r="V407" t="str">
            <v>No</v>
          </cell>
          <cell r="W407" t="str">
            <v/>
          </cell>
        </row>
        <row r="408">
          <cell r="B408">
            <v>62327</v>
          </cell>
          <cell r="C408">
            <v>100</v>
          </cell>
          <cell r="D408" t="str">
            <v>One Economy I</v>
          </cell>
          <cell r="E408" t="str">
            <v>Washington Gardens</v>
          </cell>
          <cell r="F408" t="str">
            <v>Washington Gardens Preservation Associates Limited Partnership</v>
          </cell>
          <cell r="G408" t="str">
            <v>Preservation of Affordable Housing (POAH)</v>
          </cell>
          <cell r="H408" t="str">
            <v>Lisa Griffin</v>
          </cell>
          <cell r="I408" t="str">
            <v>Tracey Ferrara</v>
          </cell>
          <cell r="J408" t="str">
            <v>MarksNelson, LLC</v>
          </cell>
          <cell r="K408">
            <v>38687</v>
          </cell>
          <cell r="L408" t="str">
            <v/>
          </cell>
          <cell r="M408" t="str">
            <v>2020</v>
          </cell>
          <cell r="N408" t="str">
            <v>Moderate Rehab</v>
          </cell>
          <cell r="O408">
            <v>38718</v>
          </cell>
          <cell r="P408">
            <v>38718</v>
          </cell>
          <cell r="Q408" t="str">
            <v>YES</v>
          </cell>
          <cell r="R408">
            <v>2018</v>
          </cell>
          <cell r="S408">
            <v>2018</v>
          </cell>
          <cell r="T408" t="str">
            <v>Yes</v>
          </cell>
          <cell r="U408" t="str">
            <v>Yes</v>
          </cell>
          <cell r="V408" t="str">
            <v>Yes</v>
          </cell>
          <cell r="W408" t="str">
            <v/>
          </cell>
        </row>
        <row r="409">
          <cell r="B409">
            <v>62330</v>
          </cell>
          <cell r="C409">
            <v>100</v>
          </cell>
          <cell r="D409" t="str">
            <v>NEF 2006</v>
          </cell>
          <cell r="E409" t="str">
            <v>Cedar Springs Place (SC)</v>
          </cell>
          <cell r="F409" t="str">
            <v>Cedar Springs Place, LLC</v>
          </cell>
          <cell r="G409" t="str">
            <v>Community Development &amp; Improvement Corporation (C-DIC)</v>
          </cell>
          <cell r="H409" t="str">
            <v>Nicole Bush</v>
          </cell>
          <cell r="I409" t="str">
            <v>Tracey Ferrara</v>
          </cell>
          <cell r="J409" t="str">
            <v>Serotta, Maddocks, Evans &amp; Co., CPAS</v>
          </cell>
          <cell r="K409">
            <v>39170</v>
          </cell>
          <cell r="L409" t="str">
            <v/>
          </cell>
          <cell r="M409" t="str">
            <v>2021</v>
          </cell>
          <cell r="N409" t="str">
            <v>New</v>
          </cell>
          <cell r="O409">
            <v>39538</v>
          </cell>
          <cell r="P409">
            <v>39675</v>
          </cell>
          <cell r="Q409" t="str">
            <v>YES</v>
          </cell>
          <cell r="R409">
            <v>2018</v>
          </cell>
          <cell r="S409">
            <v>2018</v>
          </cell>
          <cell r="T409" t="str">
            <v>Yes</v>
          </cell>
          <cell r="U409" t="str">
            <v>Yes</v>
          </cell>
          <cell r="V409" t="str">
            <v>Yes</v>
          </cell>
          <cell r="W409" t="str">
            <v/>
          </cell>
        </row>
        <row r="410">
          <cell r="B410">
            <v>62347</v>
          </cell>
          <cell r="C410">
            <v>100</v>
          </cell>
          <cell r="D410" t="str">
            <v>NEF 2007</v>
          </cell>
          <cell r="E410" t="str">
            <v>CRH #1-Charleston Replacement</v>
          </cell>
          <cell r="F410" t="str">
            <v>Charleston Replacement Housing L.P. #1</v>
          </cell>
          <cell r="G410" t="str">
            <v>Housing Innovations Corporation (HIC) (WV)</v>
          </cell>
          <cell r="H410" t="str">
            <v>Judy Jackson</v>
          </cell>
          <cell r="I410" t="str">
            <v>Tracey Ferrara</v>
          </cell>
          <cell r="J410" t="str">
            <v>Rubino &amp; Company</v>
          </cell>
          <cell r="K410">
            <v>39052</v>
          </cell>
          <cell r="L410" t="str">
            <v/>
          </cell>
          <cell r="M410" t="str">
            <v>2021</v>
          </cell>
          <cell r="N410" t="str">
            <v>New</v>
          </cell>
          <cell r="O410" t="str">
            <v/>
          </cell>
          <cell r="P410">
            <v>39447</v>
          </cell>
          <cell r="Q410" t="str">
            <v>NO</v>
          </cell>
          <cell r="R410" t="str">
            <v/>
          </cell>
          <cell r="S410"/>
          <cell r="T410" t="str">
            <v>No</v>
          </cell>
          <cell r="U410" t="str">
            <v>No</v>
          </cell>
          <cell r="V410" t="str">
            <v>No</v>
          </cell>
          <cell r="W410" t="str">
            <v/>
          </cell>
        </row>
        <row r="411">
          <cell r="B411">
            <v>62355</v>
          </cell>
          <cell r="C411">
            <v>100</v>
          </cell>
          <cell r="D411" t="str">
            <v>One Economy I</v>
          </cell>
          <cell r="E411" t="str">
            <v>Rickreall Creek</v>
          </cell>
          <cell r="F411" t="str">
            <v>Rickreall Creek Townhomes Limited Partnership</v>
          </cell>
          <cell r="G411" t="str">
            <v>Polk CDC</v>
          </cell>
          <cell r="H411" t="str">
            <v>Melanie Niemeyer</v>
          </cell>
          <cell r="I411" t="str">
            <v>Laura Pishion</v>
          </cell>
          <cell r="J411" t="str">
            <v>Finney, Neill &amp; Company, P.S.</v>
          </cell>
          <cell r="K411">
            <v>38929</v>
          </cell>
          <cell r="L411" t="str">
            <v/>
          </cell>
          <cell r="M411" t="str">
            <v>2021</v>
          </cell>
          <cell r="N411" t="str">
            <v>New</v>
          </cell>
          <cell r="O411">
            <v>39238</v>
          </cell>
          <cell r="P411">
            <v>39242</v>
          </cell>
          <cell r="Q411" t="str">
            <v>NO</v>
          </cell>
          <cell r="R411" t="str">
            <v/>
          </cell>
          <cell r="S411"/>
          <cell r="T411" t="str">
            <v>No</v>
          </cell>
          <cell r="U411" t="str">
            <v>No</v>
          </cell>
          <cell r="V411" t="str">
            <v>No</v>
          </cell>
          <cell r="W411" t="str">
            <v/>
          </cell>
        </row>
        <row r="412">
          <cell r="B412">
            <v>62356</v>
          </cell>
          <cell r="C412">
            <v>100</v>
          </cell>
          <cell r="D412" t="str">
            <v>NEF 2006 II</v>
          </cell>
          <cell r="E412" t="str">
            <v>Wakefield Hills Apartments</v>
          </cell>
          <cell r="F412" t="str">
            <v>Wakefield Affordable Housing, LLC</v>
          </cell>
          <cell r="G412" t="str">
            <v>DHIC, Inc.</v>
          </cell>
          <cell r="H412" t="str">
            <v>Nicole Bush</v>
          </cell>
          <cell r="I412" t="str">
            <v>Tracey Ferrara</v>
          </cell>
          <cell r="J412" t="str">
            <v>Dixon Hughes Goodman LLP (NC)</v>
          </cell>
          <cell r="K412">
            <v>39171</v>
          </cell>
          <cell r="L412" t="str">
            <v/>
          </cell>
          <cell r="M412" t="str">
            <v>2021</v>
          </cell>
          <cell r="N412" t="str">
            <v>New</v>
          </cell>
          <cell r="O412">
            <v>39431</v>
          </cell>
          <cell r="P412">
            <v>39434</v>
          </cell>
          <cell r="Q412" t="str">
            <v>NO</v>
          </cell>
          <cell r="R412" t="str">
            <v/>
          </cell>
          <cell r="S412"/>
          <cell r="T412" t="str">
            <v>No</v>
          </cell>
          <cell r="U412" t="str">
            <v>No</v>
          </cell>
          <cell r="V412" t="str">
            <v>No</v>
          </cell>
          <cell r="W412" t="str">
            <v/>
          </cell>
        </row>
        <row r="413">
          <cell r="B413">
            <v>62357</v>
          </cell>
          <cell r="C413">
            <v>20</v>
          </cell>
          <cell r="D413" t="str">
            <v>Fifth Third 2003</v>
          </cell>
          <cell r="E413" t="str">
            <v>Saratoga Homes</v>
          </cell>
          <cell r="F413" t="str">
            <v>Saratoga Homes LDHA, L.P.</v>
          </cell>
          <cell r="G413" t="str">
            <v>Northeast Village CDC</v>
          </cell>
          <cell r="H413" t="str">
            <v>Sandy Baker</v>
          </cell>
          <cell r="I413" t="str">
            <v>Jennifer Rivera</v>
          </cell>
          <cell r="J413" t="str">
            <v>Novogradac &amp; Company LLP (Southfield, MI)</v>
          </cell>
          <cell r="K413">
            <v>38706</v>
          </cell>
          <cell r="L413" t="str">
            <v/>
          </cell>
          <cell r="M413" t="str">
            <v>2021</v>
          </cell>
          <cell r="N413" t="str">
            <v>New</v>
          </cell>
          <cell r="O413">
            <v>39173</v>
          </cell>
          <cell r="P413">
            <v>39154</v>
          </cell>
          <cell r="Q413" t="str">
            <v>NO</v>
          </cell>
          <cell r="R413" t="str">
            <v/>
          </cell>
          <cell r="S413"/>
          <cell r="T413" t="str">
            <v>No</v>
          </cell>
          <cell r="U413" t="str">
            <v>No</v>
          </cell>
          <cell r="V413" t="str">
            <v>No</v>
          </cell>
          <cell r="W413" t="str">
            <v/>
          </cell>
        </row>
        <row r="414">
          <cell r="B414">
            <v>62357</v>
          </cell>
          <cell r="C414">
            <v>80</v>
          </cell>
          <cell r="D414" t="str">
            <v>NEF 2005</v>
          </cell>
          <cell r="E414" t="str">
            <v>Saratoga Homes</v>
          </cell>
          <cell r="F414" t="str">
            <v>Saratoga Homes LDHA, L.P.</v>
          </cell>
          <cell r="G414" t="str">
            <v>Northeast Village CDC</v>
          </cell>
          <cell r="H414" t="str">
            <v>Sandy Baker</v>
          </cell>
          <cell r="I414" t="str">
            <v>Jennifer Rivera</v>
          </cell>
          <cell r="J414" t="str">
            <v>Novogradac &amp; Company LLP (Southfield, MI)</v>
          </cell>
          <cell r="K414">
            <v>38706</v>
          </cell>
          <cell r="L414" t="str">
            <v/>
          </cell>
          <cell r="M414" t="str">
            <v>2021</v>
          </cell>
          <cell r="N414" t="str">
            <v>New</v>
          </cell>
          <cell r="O414">
            <v>39173</v>
          </cell>
          <cell r="P414">
            <v>39154</v>
          </cell>
          <cell r="Q414" t="str">
            <v>NO</v>
          </cell>
          <cell r="R414" t="str">
            <v/>
          </cell>
          <cell r="S414"/>
          <cell r="T414" t="str">
            <v>No</v>
          </cell>
          <cell r="U414" t="str">
            <v>No</v>
          </cell>
          <cell r="V414" t="str">
            <v>No</v>
          </cell>
          <cell r="W414" t="str">
            <v/>
          </cell>
        </row>
        <row r="415">
          <cell r="B415">
            <v>62362</v>
          </cell>
          <cell r="C415">
            <v>100</v>
          </cell>
          <cell r="D415" t="str">
            <v>NYEF 2004</v>
          </cell>
          <cell r="E415" t="str">
            <v>Park Avenue - NEP</v>
          </cell>
          <cell r="F415" t="str">
            <v>KDA Realty Owner L.P.</v>
          </cell>
          <cell r="G415" t="str">
            <v>PRB Realty Corp</v>
          </cell>
          <cell r="H415" t="str">
            <v>Corey Parson</v>
          </cell>
          <cell r="I415" t="str">
            <v>Tania Garrido</v>
          </cell>
          <cell r="J415" t="str">
            <v/>
          </cell>
          <cell r="K415">
            <v>38660</v>
          </cell>
          <cell r="L415">
            <v>43705</v>
          </cell>
          <cell r="M415" t="str">
            <v>2019</v>
          </cell>
          <cell r="N415" t="str">
            <v>Gut Rehab</v>
          </cell>
          <cell r="O415" t="str">
            <v/>
          </cell>
          <cell r="P415">
            <v>38657</v>
          </cell>
          <cell r="Q415" t="str">
            <v>YES</v>
          </cell>
          <cell r="R415">
            <v>2018</v>
          </cell>
          <cell r="S415">
            <v>2018</v>
          </cell>
          <cell r="T415" t="str">
            <v>Yes</v>
          </cell>
          <cell r="U415" t="str">
            <v>Yes</v>
          </cell>
          <cell r="V415" t="str">
            <v>Yes</v>
          </cell>
          <cell r="W415" t="str">
            <v/>
          </cell>
        </row>
        <row r="416">
          <cell r="B416">
            <v>62364</v>
          </cell>
          <cell r="C416">
            <v>100</v>
          </cell>
          <cell r="D416" t="str">
            <v>NYEF 2004</v>
          </cell>
          <cell r="E416" t="str">
            <v>St. Nicholas - NEP</v>
          </cell>
          <cell r="F416" t="str">
            <v>West Nicholas Associates, L.P.</v>
          </cell>
          <cell r="G416" t="str">
            <v>West Nicholas Realty Corp</v>
          </cell>
          <cell r="H416" t="str">
            <v>Christopher Perkowski</v>
          </cell>
          <cell r="I416" t="str">
            <v>Tania Garrido</v>
          </cell>
          <cell r="J416" t="str">
            <v/>
          </cell>
          <cell r="K416">
            <v>39444</v>
          </cell>
          <cell r="L416" t="str">
            <v/>
          </cell>
          <cell r="M416" t="str">
            <v>2022</v>
          </cell>
          <cell r="N416" t="str">
            <v>Gut Rehab</v>
          </cell>
          <cell r="O416" t="str">
            <v/>
          </cell>
          <cell r="P416">
            <v>38798</v>
          </cell>
          <cell r="Q416" t="str">
            <v>YES</v>
          </cell>
          <cell r="R416">
            <v>2018</v>
          </cell>
          <cell r="S416">
            <v>2018</v>
          </cell>
          <cell r="T416" t="str">
            <v>Yes</v>
          </cell>
          <cell r="U416" t="str">
            <v>Yes</v>
          </cell>
          <cell r="V416" t="str">
            <v>Yes</v>
          </cell>
          <cell r="W416" t="str">
            <v/>
          </cell>
        </row>
        <row r="417">
          <cell r="B417">
            <v>62369</v>
          </cell>
          <cell r="C417">
            <v>100</v>
          </cell>
          <cell r="D417" t="str">
            <v>Nationwide Fund</v>
          </cell>
          <cell r="E417" t="str">
            <v>Manhattan Court</v>
          </cell>
          <cell r="F417" t="str">
            <v>444 Affordable LP</v>
          </cell>
          <cell r="G417" t="str">
            <v>Artimus Construction Inc.</v>
          </cell>
          <cell r="H417" t="str">
            <v>David Rozan</v>
          </cell>
          <cell r="I417" t="str">
            <v>Lisa Taylor</v>
          </cell>
          <cell r="J417" t="str">
            <v>Samuel S. Adelsberg &amp; Co.</v>
          </cell>
          <cell r="K417">
            <v>38852</v>
          </cell>
          <cell r="L417" t="str">
            <v/>
          </cell>
          <cell r="M417" t="str">
            <v>2020</v>
          </cell>
          <cell r="N417" t="str">
            <v>New</v>
          </cell>
          <cell r="O417">
            <v>38657</v>
          </cell>
          <cell r="P417">
            <v>38663</v>
          </cell>
          <cell r="Q417" t="str">
            <v>YES</v>
          </cell>
          <cell r="R417">
            <v>2018</v>
          </cell>
          <cell r="S417">
            <v>2018</v>
          </cell>
          <cell r="T417" t="str">
            <v>Yes</v>
          </cell>
          <cell r="U417" t="str">
            <v>Yes</v>
          </cell>
          <cell r="V417" t="str">
            <v>Yes</v>
          </cell>
          <cell r="W417" t="str">
            <v/>
          </cell>
        </row>
        <row r="418">
          <cell r="B418">
            <v>62370</v>
          </cell>
          <cell r="C418">
            <v>100</v>
          </cell>
          <cell r="D418" t="str">
            <v>NEF 2007 II</v>
          </cell>
          <cell r="E418" t="str">
            <v>Alturas De Castaner</v>
          </cell>
          <cell r="F418" t="str">
            <v>Alturas de Castaner L.P.</v>
          </cell>
          <cell r="G418" t="str">
            <v>PathStone</v>
          </cell>
          <cell r="H418" t="str">
            <v>Judy Jackson</v>
          </cell>
          <cell r="I418" t="str">
            <v>Tracey Ferrara</v>
          </cell>
          <cell r="J418" t="str">
            <v>Suarez Nieves LLC</v>
          </cell>
          <cell r="K418">
            <v>39422</v>
          </cell>
          <cell r="L418" t="str">
            <v/>
          </cell>
          <cell r="M418" t="str">
            <v>2024</v>
          </cell>
          <cell r="N418" t="str">
            <v>New</v>
          </cell>
          <cell r="O418">
            <v>39904</v>
          </cell>
          <cell r="P418">
            <v>40158</v>
          </cell>
          <cell r="Q418" t="str">
            <v>YES</v>
          </cell>
          <cell r="R418">
            <v>2022</v>
          </cell>
          <cell r="S418"/>
          <cell r="T418" t="str">
            <v>No</v>
          </cell>
          <cell r="U418" t="str">
            <v>No</v>
          </cell>
          <cell r="V418" t="str">
            <v>No</v>
          </cell>
          <cell r="W418" t="str">
            <v/>
          </cell>
        </row>
        <row r="419">
          <cell r="B419">
            <v>62374</v>
          </cell>
          <cell r="C419">
            <v>100</v>
          </cell>
          <cell r="D419" t="str">
            <v>NEF 2006</v>
          </cell>
          <cell r="E419" t="str">
            <v>Cullen Homes I</v>
          </cell>
          <cell r="F419" t="str">
            <v>Cullen Homes Partners I, L.P.</v>
          </cell>
          <cell r="G419" t="str">
            <v>Urban Housing of America, Inc, Louisiana</v>
          </cell>
          <cell r="H419" t="str">
            <v>Sandy Baker</v>
          </cell>
          <cell r="I419" t="str">
            <v>Jennifer Rivera</v>
          </cell>
          <cell r="J419" t="str">
            <v>Johnson, Perry, Roussel &amp; Cuthbert, L.L.P</v>
          </cell>
          <cell r="K419">
            <v>39079</v>
          </cell>
          <cell r="L419" t="str">
            <v/>
          </cell>
          <cell r="M419" t="str">
            <v>2022</v>
          </cell>
          <cell r="N419" t="str">
            <v>New</v>
          </cell>
          <cell r="O419">
            <v>39356</v>
          </cell>
          <cell r="P419">
            <v>39444</v>
          </cell>
          <cell r="Q419" t="str">
            <v>YES</v>
          </cell>
          <cell r="R419">
            <v>2018</v>
          </cell>
          <cell r="S419">
            <v>2018</v>
          </cell>
          <cell r="T419" t="str">
            <v>Yes</v>
          </cell>
          <cell r="U419" t="str">
            <v>Yes</v>
          </cell>
          <cell r="V419" t="str">
            <v>Yes</v>
          </cell>
          <cell r="W419" t="str">
            <v/>
          </cell>
        </row>
        <row r="420">
          <cell r="B420">
            <v>62376</v>
          </cell>
          <cell r="C420">
            <v>100</v>
          </cell>
          <cell r="D420" t="str">
            <v>Bank North</v>
          </cell>
          <cell r="E420" t="str">
            <v>Willow Mutual Housing (CT)</v>
          </cell>
          <cell r="F420" t="str">
            <v>Willow Mutual Housing Limited Partnership</v>
          </cell>
          <cell r="G420" t="str">
            <v>NeighborWorks New Horizons/Mut Hsng of S Centr CT</v>
          </cell>
          <cell r="H420" t="str">
            <v>Lisa Taylor</v>
          </cell>
          <cell r="I420" t="str">
            <v>Tracey Ferrara</v>
          </cell>
          <cell r="J420" t="str">
            <v>Carter, Hayes &amp; Associates, PC</v>
          </cell>
          <cell r="K420">
            <v>38936</v>
          </cell>
          <cell r="L420">
            <v>43567</v>
          </cell>
          <cell r="M420" t="str">
            <v>2020</v>
          </cell>
          <cell r="N420" t="str">
            <v>Substantial Rehab</v>
          </cell>
          <cell r="O420">
            <v>39141</v>
          </cell>
          <cell r="P420">
            <v>38717</v>
          </cell>
          <cell r="Q420" t="str">
            <v>NO</v>
          </cell>
          <cell r="R420" t="str">
            <v/>
          </cell>
          <cell r="S420"/>
          <cell r="T420"/>
          <cell r="U420" t="str">
            <v>No</v>
          </cell>
          <cell r="V420" t="str">
            <v>No</v>
          </cell>
          <cell r="W420" t="str">
            <v/>
          </cell>
        </row>
        <row r="421">
          <cell r="B421">
            <v>62377</v>
          </cell>
          <cell r="C421">
            <v>88</v>
          </cell>
          <cell r="D421" t="str">
            <v>NEF 2008</v>
          </cell>
          <cell r="E421" t="str">
            <v>Riverwalk Point II (WA)</v>
          </cell>
          <cell r="F421" t="str">
            <v>Riverwalk Point II, L.L.C.</v>
          </cell>
          <cell r="G421" t="str">
            <v>Spokane Neighborhood Action Partners (SNAP)</v>
          </cell>
          <cell r="H421" t="str">
            <v>Melanie Niemeyer</v>
          </cell>
          <cell r="I421" t="str">
            <v>Laura Pishion</v>
          </cell>
          <cell r="J421" t="str">
            <v>Aiken &amp; Sanders</v>
          </cell>
          <cell r="K421">
            <v>39521</v>
          </cell>
          <cell r="L421" t="str">
            <v/>
          </cell>
          <cell r="M421" t="str">
            <v>2023</v>
          </cell>
          <cell r="N421" t="str">
            <v>New</v>
          </cell>
          <cell r="O421">
            <v>39872</v>
          </cell>
          <cell r="P421">
            <v>39876</v>
          </cell>
          <cell r="Q421" t="str">
            <v>NO</v>
          </cell>
          <cell r="R421" t="str">
            <v/>
          </cell>
          <cell r="S421"/>
          <cell r="T421" t="str">
            <v>No</v>
          </cell>
          <cell r="U421" t="str">
            <v>No</v>
          </cell>
          <cell r="V421" t="str">
            <v>No</v>
          </cell>
          <cell r="W421" t="str">
            <v/>
          </cell>
        </row>
        <row r="422">
          <cell r="B422">
            <v>62377</v>
          </cell>
          <cell r="C422">
            <v>12</v>
          </cell>
          <cell r="D422" t="str">
            <v>NEF 2008 II</v>
          </cell>
          <cell r="E422" t="str">
            <v>Riverwalk Point II (WA)</v>
          </cell>
          <cell r="F422" t="str">
            <v>Riverwalk Point II, L.L.C.</v>
          </cell>
          <cell r="G422" t="str">
            <v>Spokane Neighborhood Action Partners (SNAP)</v>
          </cell>
          <cell r="H422" t="str">
            <v>Melanie Niemeyer</v>
          </cell>
          <cell r="I422" t="str">
            <v>Laura Pishion</v>
          </cell>
          <cell r="J422" t="str">
            <v>Aiken &amp; Sanders</v>
          </cell>
          <cell r="K422">
            <v>39521</v>
          </cell>
          <cell r="L422" t="str">
            <v/>
          </cell>
          <cell r="M422" t="str">
            <v>2023</v>
          </cell>
          <cell r="N422" t="str">
            <v>New</v>
          </cell>
          <cell r="O422">
            <v>39872</v>
          </cell>
          <cell r="P422">
            <v>39876</v>
          </cell>
          <cell r="Q422" t="str">
            <v>NO</v>
          </cell>
          <cell r="R422" t="str">
            <v/>
          </cell>
          <cell r="S422"/>
          <cell r="T422" t="str">
            <v>No</v>
          </cell>
          <cell r="U422" t="str">
            <v>No</v>
          </cell>
          <cell r="V422" t="str">
            <v>No</v>
          </cell>
          <cell r="W422" t="str">
            <v/>
          </cell>
        </row>
        <row r="423">
          <cell r="B423">
            <v>62383</v>
          </cell>
          <cell r="C423">
            <v>100</v>
          </cell>
          <cell r="D423" t="str">
            <v>NEF 2005</v>
          </cell>
          <cell r="E423" t="str">
            <v>Birch Tree Acres</v>
          </cell>
          <cell r="F423" t="str">
            <v>Birch Tree Acres, Limited Partnership</v>
          </cell>
          <cell r="G423" t="str">
            <v>Morningside Development, LLC</v>
          </cell>
          <cell r="H423" t="str">
            <v>Alyssa Brown</v>
          </cell>
          <cell r="I423" t="str">
            <v>Jennifer Rivera</v>
          </cell>
          <cell r="J423" t="str">
            <v>Cone &amp; Smith, P.C.</v>
          </cell>
          <cell r="K423">
            <v>38666</v>
          </cell>
          <cell r="L423" t="str">
            <v/>
          </cell>
          <cell r="M423" t="str">
            <v>2020</v>
          </cell>
          <cell r="N423" t="str">
            <v>New</v>
          </cell>
          <cell r="O423">
            <v>39052</v>
          </cell>
          <cell r="P423">
            <v>38657</v>
          </cell>
          <cell r="Q423" t="str">
            <v>MAKE ELECTION DECISION BASED ON CURRENT DEPRECIATION USEFUL LIFE *</v>
          </cell>
          <cell r="R423" t="str">
            <v/>
          </cell>
          <cell r="S423"/>
          <cell r="T423" t="str">
            <v/>
          </cell>
          <cell r="U423" t="str">
            <v>No</v>
          </cell>
          <cell r="V423" t="str">
            <v>No</v>
          </cell>
          <cell r="W423" t="str">
            <v/>
          </cell>
        </row>
        <row r="424">
          <cell r="B424">
            <v>62387</v>
          </cell>
          <cell r="C424">
            <v>100</v>
          </cell>
          <cell r="D424" t="str">
            <v>NEF 2006</v>
          </cell>
          <cell r="E424" t="str">
            <v>Bobby Smith Subdivision I Single Family Housing</v>
          </cell>
          <cell r="F424" t="str">
            <v>Bobby Smith Subdivision I Limited Partnership</v>
          </cell>
          <cell r="G424" t="str">
            <v>William K. McConnell</v>
          </cell>
          <cell r="H424" t="str">
            <v>Sandy Baker</v>
          </cell>
          <cell r="I424" t="str">
            <v>Jennifer Rivera</v>
          </cell>
          <cell r="J424" t="str">
            <v>Little &amp; Associates LLC</v>
          </cell>
          <cell r="K424">
            <v>39080</v>
          </cell>
          <cell r="L424" t="str">
            <v/>
          </cell>
          <cell r="M424" t="str">
            <v>2022</v>
          </cell>
          <cell r="N424" t="str">
            <v>New</v>
          </cell>
          <cell r="O424">
            <v>39401</v>
          </cell>
          <cell r="P424">
            <v>39433</v>
          </cell>
          <cell r="Q424" t="str">
            <v>NO</v>
          </cell>
          <cell r="R424" t="str">
            <v/>
          </cell>
          <cell r="S424"/>
          <cell r="T424" t="str">
            <v>No</v>
          </cell>
          <cell r="U424" t="str">
            <v>No</v>
          </cell>
          <cell r="V424" t="str">
            <v>No</v>
          </cell>
          <cell r="W424" t="str">
            <v/>
          </cell>
        </row>
        <row r="425">
          <cell r="B425">
            <v>62388</v>
          </cell>
          <cell r="C425">
            <v>100</v>
          </cell>
          <cell r="D425" t="str">
            <v>NEF 2006 II</v>
          </cell>
          <cell r="E425" t="str">
            <v>Bobby Smith Subdivision II Single Family Housing</v>
          </cell>
          <cell r="F425" t="str">
            <v>Bobby Smith Subdivision II Limited Partnership</v>
          </cell>
          <cell r="G425" t="str">
            <v>William K. McConnell</v>
          </cell>
          <cell r="H425" t="str">
            <v>Sandy Baker</v>
          </cell>
          <cell r="I425" t="str">
            <v>Jennifer Rivera</v>
          </cell>
          <cell r="J425" t="str">
            <v>Little &amp; Associates LLC</v>
          </cell>
          <cell r="K425">
            <v>39080</v>
          </cell>
          <cell r="L425" t="str">
            <v/>
          </cell>
          <cell r="M425" t="str">
            <v>2022</v>
          </cell>
          <cell r="N425" t="str">
            <v>New</v>
          </cell>
          <cell r="O425">
            <v>39401</v>
          </cell>
          <cell r="P425">
            <v>39433</v>
          </cell>
          <cell r="Q425" t="str">
            <v>NO</v>
          </cell>
          <cell r="R425" t="str">
            <v/>
          </cell>
          <cell r="S425"/>
          <cell r="T425" t="str">
            <v>No</v>
          </cell>
          <cell r="U425" t="str">
            <v>No</v>
          </cell>
          <cell r="V425" t="str">
            <v>No</v>
          </cell>
          <cell r="W425" t="str">
            <v/>
          </cell>
        </row>
        <row r="426">
          <cell r="B426">
            <v>62392</v>
          </cell>
          <cell r="C426">
            <v>100</v>
          </cell>
          <cell r="D426" t="str">
            <v>NEF 2006</v>
          </cell>
          <cell r="E426" t="str">
            <v>Richland East Subdivision Single Family Housing Development</v>
          </cell>
          <cell r="F426" t="str">
            <v>Richland East Subdivision Limited Partnership</v>
          </cell>
          <cell r="G426" t="str">
            <v>William K. McConnell</v>
          </cell>
          <cell r="H426" t="str">
            <v>Sandy Baker</v>
          </cell>
          <cell r="I426" t="str">
            <v>Jennifer Rivera</v>
          </cell>
          <cell r="J426" t="str">
            <v>Little &amp; Associates LLC</v>
          </cell>
          <cell r="K426">
            <v>39080</v>
          </cell>
          <cell r="L426" t="str">
            <v/>
          </cell>
          <cell r="M426" t="str">
            <v>2021</v>
          </cell>
          <cell r="N426" t="str">
            <v>New</v>
          </cell>
          <cell r="O426">
            <v>39203</v>
          </cell>
          <cell r="P426">
            <v>39203</v>
          </cell>
          <cell r="Q426" t="str">
            <v>NO</v>
          </cell>
          <cell r="R426" t="str">
            <v/>
          </cell>
          <cell r="S426"/>
          <cell r="T426" t="str">
            <v>No</v>
          </cell>
          <cell r="U426" t="str">
            <v>No</v>
          </cell>
          <cell r="V426" t="str">
            <v>No</v>
          </cell>
          <cell r="W426" t="str">
            <v/>
          </cell>
        </row>
        <row r="427">
          <cell r="B427">
            <v>62397</v>
          </cell>
          <cell r="C427">
            <v>100</v>
          </cell>
          <cell r="D427" t="str">
            <v>BOACHIF III</v>
          </cell>
          <cell r="E427" t="str">
            <v>Hillcrest Commons</v>
          </cell>
          <cell r="F427" t="str">
            <v>Hillcrest Commons Limited Partnership</v>
          </cell>
          <cell r="G427" t="str">
            <v>CDA-TCG Inc</v>
          </cell>
          <cell r="H427" t="str">
            <v>Lisa Griffin</v>
          </cell>
          <cell r="I427" t="str">
            <v>Tracey Ferrara</v>
          </cell>
          <cell r="J427" t="str">
            <v>CohnReznick (Chicago)</v>
          </cell>
          <cell r="K427">
            <v>38925</v>
          </cell>
          <cell r="L427">
            <v>44134</v>
          </cell>
          <cell r="M427" t="str">
            <v>2021</v>
          </cell>
          <cell r="N427" t="str">
            <v>New</v>
          </cell>
          <cell r="O427" t="str">
            <v/>
          </cell>
          <cell r="P427">
            <v>39388</v>
          </cell>
          <cell r="Q427" t="str">
            <v>NO</v>
          </cell>
          <cell r="R427" t="str">
            <v/>
          </cell>
          <cell r="S427"/>
          <cell r="T427" t="str">
            <v>No</v>
          </cell>
          <cell r="U427" t="str">
            <v>No</v>
          </cell>
          <cell r="V427" t="str">
            <v>No</v>
          </cell>
          <cell r="W427" t="str">
            <v/>
          </cell>
        </row>
        <row r="428">
          <cell r="B428">
            <v>62407</v>
          </cell>
          <cell r="C428">
            <v>100</v>
          </cell>
          <cell r="D428" t="str">
            <v>One Economy I</v>
          </cell>
          <cell r="E428" t="str">
            <v>Garfield Hills Apartments (DC)</v>
          </cell>
          <cell r="F428" t="str">
            <v>Garfield Hills Preservation Associates L.P.</v>
          </cell>
          <cell r="G428" t="str">
            <v>Preservation of Affordable Housing (POAH)</v>
          </cell>
          <cell r="H428" t="str">
            <v>Judy Jackson</v>
          </cell>
          <cell r="I428" t="str">
            <v>Tracey Ferrara</v>
          </cell>
          <cell r="J428" t="str">
            <v>MarksNelson, LLC</v>
          </cell>
          <cell r="K428">
            <v>38846</v>
          </cell>
          <cell r="L428" t="str">
            <v/>
          </cell>
          <cell r="M428" t="str">
            <v>2021</v>
          </cell>
          <cell r="N428" t="str">
            <v>Moderate Rehab</v>
          </cell>
          <cell r="O428">
            <v>38846</v>
          </cell>
          <cell r="P428">
            <v>38800</v>
          </cell>
          <cell r="Q428" t="str">
            <v>YES</v>
          </cell>
          <cell r="R428">
            <v>2018</v>
          </cell>
          <cell r="S428">
            <v>2018</v>
          </cell>
          <cell r="T428" t="str">
            <v>Yes</v>
          </cell>
          <cell r="U428" t="str">
            <v>Yes</v>
          </cell>
          <cell r="V428" t="str">
            <v>Yes</v>
          </cell>
          <cell r="W428" t="str">
            <v/>
          </cell>
        </row>
        <row r="429">
          <cell r="B429">
            <v>62408</v>
          </cell>
          <cell r="C429">
            <v>38</v>
          </cell>
          <cell r="D429" t="str">
            <v>NEF 2005</v>
          </cell>
          <cell r="E429" t="str">
            <v>Woodview Apartments</v>
          </cell>
          <cell r="F429" t="str">
            <v>WA Eden, LLC</v>
          </cell>
          <cell r="G429" t="str">
            <v>Brownstone Management LLC</v>
          </cell>
          <cell r="H429" t="str">
            <v>Nicole Bush</v>
          </cell>
          <cell r="I429" t="str">
            <v>Tracey Ferrara</v>
          </cell>
          <cell r="J429" t="str">
            <v>Bernard Robinson &amp; Company, LLP</v>
          </cell>
          <cell r="K429">
            <v>38713</v>
          </cell>
          <cell r="L429" t="str">
            <v/>
          </cell>
          <cell r="M429" t="str">
            <v>2020</v>
          </cell>
          <cell r="N429" t="str">
            <v>Substantial Rehab</v>
          </cell>
          <cell r="O429">
            <v>39022</v>
          </cell>
          <cell r="P429">
            <v>39113</v>
          </cell>
          <cell r="Q429" t="str">
            <v>NO</v>
          </cell>
          <cell r="R429" t="str">
            <v/>
          </cell>
          <cell r="S429"/>
          <cell r="T429" t="str">
            <v>No</v>
          </cell>
          <cell r="U429" t="str">
            <v>No</v>
          </cell>
          <cell r="V429" t="str">
            <v>No</v>
          </cell>
          <cell r="W429" t="str">
            <v/>
          </cell>
        </row>
        <row r="430">
          <cell r="B430">
            <v>62408</v>
          </cell>
          <cell r="C430">
            <v>62</v>
          </cell>
          <cell r="D430" t="str">
            <v>NEF 2006 II</v>
          </cell>
          <cell r="E430" t="str">
            <v>Woodview Apartments</v>
          </cell>
          <cell r="F430" t="str">
            <v>WA Eden, LLC</v>
          </cell>
          <cell r="G430" t="str">
            <v>Brownstone Management LLC</v>
          </cell>
          <cell r="H430" t="str">
            <v>Nicole Bush</v>
          </cell>
          <cell r="I430" t="str">
            <v>Tracey Ferrara</v>
          </cell>
          <cell r="J430" t="str">
            <v>Bernard Robinson &amp; Company, LLP</v>
          </cell>
          <cell r="K430">
            <v>38713</v>
          </cell>
          <cell r="L430" t="str">
            <v/>
          </cell>
          <cell r="M430" t="str">
            <v>2020</v>
          </cell>
          <cell r="N430" t="str">
            <v>Substantial Rehab</v>
          </cell>
          <cell r="O430">
            <v>39022</v>
          </cell>
          <cell r="P430">
            <v>39113</v>
          </cell>
          <cell r="Q430" t="str">
            <v>NO</v>
          </cell>
          <cell r="R430" t="str">
            <v/>
          </cell>
          <cell r="S430"/>
          <cell r="T430" t="str">
            <v>No</v>
          </cell>
          <cell r="U430" t="str">
            <v>No</v>
          </cell>
          <cell r="V430" t="str">
            <v>No</v>
          </cell>
          <cell r="W430" t="str">
            <v/>
          </cell>
        </row>
        <row r="431">
          <cell r="B431">
            <v>62410</v>
          </cell>
          <cell r="C431">
            <v>100</v>
          </cell>
          <cell r="D431" t="str">
            <v>BOACHIF III</v>
          </cell>
          <cell r="E431" t="str">
            <v>San Clemente Apartments</v>
          </cell>
          <cell r="F431" t="str">
            <v>San Clemente Housing Partners LP, a California Limited Partnership</v>
          </cell>
          <cell r="G431" t="str">
            <v>EAH, Inc.</v>
          </cell>
          <cell r="H431" t="str">
            <v>Gina Nelson</v>
          </cell>
          <cell r="I431" t="str">
            <v>Laura Pishion</v>
          </cell>
          <cell r="J431" t="str">
            <v>Spiteri, Narasky &amp; Daley, LLP</v>
          </cell>
          <cell r="K431">
            <v>38709</v>
          </cell>
          <cell r="L431" t="str">
            <v/>
          </cell>
          <cell r="M431" t="str">
            <v>2022</v>
          </cell>
          <cell r="N431" t="str">
            <v>New</v>
          </cell>
          <cell r="O431">
            <v>39447</v>
          </cell>
          <cell r="P431">
            <v>39447</v>
          </cell>
          <cell r="Q431" t="str">
            <v>NO</v>
          </cell>
          <cell r="R431" t="str">
            <v/>
          </cell>
          <cell r="S431"/>
          <cell r="T431" t="str">
            <v>No</v>
          </cell>
          <cell r="U431" t="str">
            <v>No</v>
          </cell>
          <cell r="V431" t="str">
            <v>No</v>
          </cell>
          <cell r="W431" t="str">
            <v/>
          </cell>
        </row>
        <row r="432">
          <cell r="B432">
            <v>62415</v>
          </cell>
          <cell r="C432">
            <v>100</v>
          </cell>
          <cell r="D432" t="str">
            <v>NEF 2006</v>
          </cell>
          <cell r="E432" t="str">
            <v>Fania Gersham</v>
          </cell>
          <cell r="F432" t="str">
            <v>One Hundred Forty Associates, LP</v>
          </cell>
          <cell r="G432" t="str">
            <v>West Side Federation for Senior and Supportive Housing</v>
          </cell>
          <cell r="H432" t="str">
            <v>Lisa Taylor</v>
          </cell>
          <cell r="I432" t="str">
            <v>Tracey Ferrara</v>
          </cell>
          <cell r="J432" t="str">
            <v>Harish Hathiwala, CPA</v>
          </cell>
          <cell r="K432">
            <v>38897</v>
          </cell>
          <cell r="L432" t="str">
            <v/>
          </cell>
          <cell r="M432" t="str">
            <v>2020</v>
          </cell>
          <cell r="N432" t="str">
            <v>Moderate Rehab</v>
          </cell>
          <cell r="O432">
            <v>39082</v>
          </cell>
          <cell r="P432">
            <v>38869</v>
          </cell>
          <cell r="Q432" t="str">
            <v>YES</v>
          </cell>
          <cell r="R432">
            <v>2018</v>
          </cell>
          <cell r="S432">
            <v>2018</v>
          </cell>
          <cell r="T432" t="str">
            <v>Yes</v>
          </cell>
          <cell r="U432" t="str">
            <v>Yes</v>
          </cell>
          <cell r="V432" t="str">
            <v>Yes</v>
          </cell>
          <cell r="W432" t="str">
            <v/>
          </cell>
        </row>
        <row r="433">
          <cell r="B433">
            <v>62420</v>
          </cell>
          <cell r="C433">
            <v>100</v>
          </cell>
          <cell r="D433" t="str">
            <v>NEF 2006 II</v>
          </cell>
          <cell r="E433" t="str">
            <v>401 Hazle</v>
          </cell>
          <cell r="F433" t="str">
            <v>401 Hazle Associates, L.P.</v>
          </cell>
          <cell r="G433" t="str">
            <v>Alliance for Building Communities (ABC)</v>
          </cell>
          <cell r="H433" t="str">
            <v>Lisa Griffin</v>
          </cell>
          <cell r="I433" t="str">
            <v>Tracey Ferrara</v>
          </cell>
          <cell r="J433" t="str">
            <v>Snyder, Daitz &amp; Company</v>
          </cell>
          <cell r="K433">
            <v>39016</v>
          </cell>
          <cell r="L433" t="str">
            <v/>
          </cell>
          <cell r="M433" t="str">
            <v>2022</v>
          </cell>
          <cell r="N433" t="str">
            <v>Gut Rehab</v>
          </cell>
          <cell r="O433">
            <v>39386</v>
          </cell>
          <cell r="P433">
            <v>39351</v>
          </cell>
          <cell r="Q433" t="str">
            <v>NO</v>
          </cell>
          <cell r="R433" t="str">
            <v/>
          </cell>
          <cell r="S433"/>
          <cell r="T433" t="str">
            <v>No</v>
          </cell>
          <cell r="U433" t="str">
            <v>No</v>
          </cell>
          <cell r="V433" t="str">
            <v>No</v>
          </cell>
          <cell r="W433" t="str">
            <v/>
          </cell>
        </row>
        <row r="434">
          <cell r="B434">
            <v>62422</v>
          </cell>
          <cell r="C434">
            <v>100</v>
          </cell>
          <cell r="D434" t="str">
            <v>BOACHIF III</v>
          </cell>
          <cell r="E434" t="str">
            <v>Southside Gateways (RI)</v>
          </cell>
          <cell r="F434" t="str">
            <v>SouthSide Gateways Limited Partnership</v>
          </cell>
          <cell r="G434" t="str">
            <v>SWAP, Inc.</v>
          </cell>
          <cell r="H434" t="str">
            <v>Kimberly Pereira</v>
          </cell>
          <cell r="I434" t="str">
            <v>Tracey Ferrara</v>
          </cell>
          <cell r="J434" t="str">
            <v>Damiano, Burk &amp; Nuttall, P.C.</v>
          </cell>
          <cell r="K434">
            <v>39080</v>
          </cell>
          <cell r="L434" t="str">
            <v/>
          </cell>
          <cell r="M434" t="str">
            <v>2022</v>
          </cell>
          <cell r="N434" t="str">
            <v>New</v>
          </cell>
          <cell r="O434">
            <v>39644</v>
          </cell>
          <cell r="P434">
            <v>39630</v>
          </cell>
          <cell r="Q434" t="str">
            <v>YES</v>
          </cell>
          <cell r="R434">
            <v>2018</v>
          </cell>
          <cell r="S434">
            <v>2018</v>
          </cell>
          <cell r="T434" t="str">
            <v>Yes</v>
          </cell>
          <cell r="U434" t="str">
            <v>Yes</v>
          </cell>
          <cell r="V434" t="str">
            <v>Yes</v>
          </cell>
          <cell r="W434" t="str">
            <v/>
          </cell>
        </row>
        <row r="435">
          <cell r="B435">
            <v>62424</v>
          </cell>
          <cell r="C435">
            <v>100</v>
          </cell>
          <cell r="D435" t="str">
            <v>NEF 2006 II</v>
          </cell>
          <cell r="E435" t="str">
            <v>Parkis Avenue dba Villa Victoria</v>
          </cell>
          <cell r="F435" t="str">
            <v>North Elmwood Revitalization Limited Partnership</v>
          </cell>
          <cell r="G435" t="str">
            <v>One Neighborhood Builders / OHC</v>
          </cell>
          <cell r="H435" t="str">
            <v>Kimberly Pereira</v>
          </cell>
          <cell r="I435" t="str">
            <v>Tracey Ferrara</v>
          </cell>
          <cell r="J435" t="str">
            <v>D'Ambra CPA</v>
          </cell>
          <cell r="K435">
            <v>39142</v>
          </cell>
          <cell r="L435" t="str">
            <v/>
          </cell>
          <cell r="M435" t="str">
            <v>2022</v>
          </cell>
          <cell r="N435" t="str">
            <v>New</v>
          </cell>
          <cell r="O435">
            <v>39690</v>
          </cell>
          <cell r="P435">
            <v>39680</v>
          </cell>
          <cell r="Q435" t="str">
            <v>YES</v>
          </cell>
          <cell r="R435">
            <v>2018</v>
          </cell>
          <cell r="S435">
            <v>2018</v>
          </cell>
          <cell r="T435" t="str">
            <v>Yes</v>
          </cell>
          <cell r="U435" t="str">
            <v>Yes</v>
          </cell>
          <cell r="V435" t="str">
            <v>Yes</v>
          </cell>
          <cell r="W435" t="str">
            <v/>
          </cell>
        </row>
        <row r="436">
          <cell r="B436">
            <v>62431</v>
          </cell>
          <cell r="C436">
            <v>100</v>
          </cell>
          <cell r="D436" t="str">
            <v>NEF 2007</v>
          </cell>
          <cell r="E436" t="str">
            <v>New Winds</v>
          </cell>
          <cell r="F436" t="str">
            <v>New Winds Apartments Limited Partnership</v>
          </cell>
          <cell r="G436" t="str">
            <v>Homes for Good</v>
          </cell>
          <cell r="H436" t="str">
            <v>Melanie Niemeyer</v>
          </cell>
          <cell r="I436" t="str">
            <v>Laura Pishion</v>
          </cell>
          <cell r="J436" t="str">
            <v>Bjorklund Montplaisir, CPA's</v>
          </cell>
          <cell r="K436">
            <v>39286</v>
          </cell>
          <cell r="L436" t="str">
            <v/>
          </cell>
          <cell r="M436" t="str">
            <v>2021</v>
          </cell>
          <cell r="N436" t="str">
            <v>New</v>
          </cell>
          <cell r="O436">
            <v>39386</v>
          </cell>
          <cell r="P436">
            <v>39419</v>
          </cell>
          <cell r="Q436" t="str">
            <v>NO</v>
          </cell>
          <cell r="R436" t="str">
            <v/>
          </cell>
          <cell r="S436"/>
          <cell r="T436" t="str">
            <v>No</v>
          </cell>
          <cell r="U436" t="str">
            <v>No</v>
          </cell>
          <cell r="V436" t="str">
            <v>No</v>
          </cell>
          <cell r="W436" t="str">
            <v/>
          </cell>
        </row>
        <row r="437">
          <cell r="B437">
            <v>62440</v>
          </cell>
          <cell r="C437">
            <v>100</v>
          </cell>
          <cell r="D437" t="str">
            <v>NEF 2005</v>
          </cell>
          <cell r="E437" t="str">
            <v>Capitol City Townhomes</v>
          </cell>
          <cell r="F437" t="str">
            <v>Capitol City Limited Partnership</v>
          </cell>
          <cell r="G437" t="str">
            <v>Twin Cities Housing Development Corporation (TCHDC)</v>
          </cell>
          <cell r="H437" t="str">
            <v>Samuel Stephens</v>
          </cell>
          <cell r="I437" t="str">
            <v>Jennifer Rivera</v>
          </cell>
          <cell r="J437" t="str">
            <v>Mahoney Ulbrich Christiansen Russ</v>
          </cell>
          <cell r="K437">
            <v>38835</v>
          </cell>
          <cell r="L437" t="str">
            <v/>
          </cell>
          <cell r="M437" t="str">
            <v>2021</v>
          </cell>
          <cell r="N437" t="str">
            <v>Substantial Rehab</v>
          </cell>
          <cell r="O437">
            <v>39202</v>
          </cell>
          <cell r="P437">
            <v>39082</v>
          </cell>
          <cell r="Q437" t="str">
            <v>YES</v>
          </cell>
          <cell r="R437">
            <v>2018</v>
          </cell>
          <cell r="S437">
            <v>2018</v>
          </cell>
          <cell r="T437" t="str">
            <v>Yes</v>
          </cell>
          <cell r="U437" t="str">
            <v>Yes</v>
          </cell>
          <cell r="V437" t="str">
            <v>Yes</v>
          </cell>
          <cell r="W437" t="str">
            <v/>
          </cell>
        </row>
        <row r="438">
          <cell r="B438">
            <v>62444</v>
          </cell>
          <cell r="C438">
            <v>100</v>
          </cell>
          <cell r="D438" t="str">
            <v>NEF 2005</v>
          </cell>
          <cell r="E438" t="str">
            <v>Weidler Commons</v>
          </cell>
          <cell r="F438" t="str">
            <v>Weidler Renewal Limited Partnership</v>
          </cell>
          <cell r="G438" t="str">
            <v>Northwest Housing Alternatives, Inc. (NHA)</v>
          </cell>
          <cell r="H438" t="str">
            <v>Melanie Niemeyer</v>
          </cell>
          <cell r="I438" t="str">
            <v>Laura Pishion</v>
          </cell>
          <cell r="J438" t="str">
            <v>Loveridge Hunt &amp; Company</v>
          </cell>
          <cell r="K438">
            <v>38868</v>
          </cell>
          <cell r="L438">
            <v>44196</v>
          </cell>
          <cell r="M438" t="str">
            <v>2020</v>
          </cell>
          <cell r="N438" t="str">
            <v>Moderate Rehab</v>
          </cell>
          <cell r="O438">
            <v>39052</v>
          </cell>
          <cell r="P438">
            <v>39059</v>
          </cell>
          <cell r="Q438" t="str">
            <v>NO</v>
          </cell>
          <cell r="R438" t="str">
            <v/>
          </cell>
          <cell r="S438"/>
          <cell r="T438" t="str">
            <v>No</v>
          </cell>
          <cell r="U438" t="str">
            <v>No</v>
          </cell>
          <cell r="V438" t="str">
            <v>No</v>
          </cell>
          <cell r="W438" t="str">
            <v/>
          </cell>
        </row>
        <row r="439">
          <cell r="B439">
            <v>62445</v>
          </cell>
          <cell r="C439">
            <v>100</v>
          </cell>
          <cell r="D439" t="str">
            <v>NEF 2007</v>
          </cell>
          <cell r="E439" t="str">
            <v>Eernisse Apartments</v>
          </cell>
          <cell r="F439" t="str">
            <v>Eernisse Apartments LLC</v>
          </cell>
          <cell r="G439" t="str">
            <v>Vashon Household</v>
          </cell>
          <cell r="H439" t="str">
            <v>Justin Sousley</v>
          </cell>
          <cell r="I439" t="str">
            <v>Laura Pishion</v>
          </cell>
          <cell r="J439" t="str">
            <v>Loveridge Hunt &amp; Company</v>
          </cell>
          <cell r="K439">
            <v>38917</v>
          </cell>
          <cell r="L439" t="str">
            <v/>
          </cell>
          <cell r="M439" t="str">
            <v>2021</v>
          </cell>
          <cell r="N439" t="str">
            <v>New</v>
          </cell>
          <cell r="O439">
            <v>39295</v>
          </cell>
          <cell r="P439">
            <v>39380</v>
          </cell>
          <cell r="Q439" t="str">
            <v>NO</v>
          </cell>
          <cell r="R439" t="str">
            <v/>
          </cell>
          <cell r="S439"/>
          <cell r="T439" t="str">
            <v>No</v>
          </cell>
          <cell r="U439" t="str">
            <v>No</v>
          </cell>
          <cell r="V439" t="str">
            <v>No</v>
          </cell>
          <cell r="W439" t="str">
            <v/>
          </cell>
        </row>
        <row r="440">
          <cell r="B440">
            <v>62448</v>
          </cell>
          <cell r="C440">
            <v>100</v>
          </cell>
          <cell r="D440" t="str">
            <v>NEF 2006</v>
          </cell>
          <cell r="E440" t="str">
            <v>Bennett Pointe Senior Apartment Homes</v>
          </cell>
          <cell r="F440" t="str">
            <v>NRP Norwalk Senior Community II LLC</v>
          </cell>
          <cell r="G440" t="str">
            <v>NRP Management, LLC</v>
          </cell>
          <cell r="H440" t="str">
            <v>Lisa Days</v>
          </cell>
          <cell r="I440" t="str">
            <v>Tracey Ferrara</v>
          </cell>
          <cell r="J440" t="str">
            <v>Novogradac &amp; Company LLP (Cleveland)</v>
          </cell>
          <cell r="K440">
            <v>38968</v>
          </cell>
          <cell r="L440" t="str">
            <v/>
          </cell>
          <cell r="M440" t="str">
            <v>2021</v>
          </cell>
          <cell r="N440" t="str">
            <v>New</v>
          </cell>
          <cell r="O440">
            <v>39356</v>
          </cell>
          <cell r="P440">
            <v>39164</v>
          </cell>
          <cell r="Q440" t="str">
            <v>NO</v>
          </cell>
          <cell r="R440" t="str">
            <v/>
          </cell>
          <cell r="S440"/>
          <cell r="T440" t="str">
            <v>No</v>
          </cell>
          <cell r="U440" t="str">
            <v>No</v>
          </cell>
          <cell r="V440" t="str">
            <v>No</v>
          </cell>
          <cell r="W440" t="str">
            <v/>
          </cell>
        </row>
        <row r="441">
          <cell r="B441">
            <v>62450</v>
          </cell>
          <cell r="C441">
            <v>100</v>
          </cell>
          <cell r="D441" t="str">
            <v>NEF 2005</v>
          </cell>
          <cell r="E441" t="str">
            <v>LifeLink-Oasis Senior Living</v>
          </cell>
          <cell r="F441" t="str">
            <v>Oasis Senior Living, L.P.</v>
          </cell>
          <cell r="G441" t="str">
            <v>Lifelink Housing Corporation</v>
          </cell>
          <cell r="H441" t="str">
            <v>Eileen Kelly</v>
          </cell>
          <cell r="I441" t="str">
            <v>Jennifer Rivera</v>
          </cell>
          <cell r="J441" t="str">
            <v>Haran &amp; Associates, Ltd.</v>
          </cell>
          <cell r="K441">
            <v>38777</v>
          </cell>
          <cell r="L441">
            <v>44196</v>
          </cell>
          <cell r="M441" t="str">
            <v>2020</v>
          </cell>
          <cell r="N441" t="str">
            <v>Moderate Rehab</v>
          </cell>
          <cell r="O441">
            <v>39022</v>
          </cell>
          <cell r="P441">
            <v>38838</v>
          </cell>
          <cell r="Q441" t="str">
            <v>YES</v>
          </cell>
          <cell r="R441">
            <v>2018</v>
          </cell>
          <cell r="S441">
            <v>2018</v>
          </cell>
          <cell r="T441" t="str">
            <v>Yes</v>
          </cell>
          <cell r="U441" t="str">
            <v>Yes</v>
          </cell>
          <cell r="V441" t="str">
            <v>Yes</v>
          </cell>
          <cell r="W441" t="str">
            <v/>
          </cell>
        </row>
        <row r="442">
          <cell r="B442">
            <v>62451</v>
          </cell>
          <cell r="C442">
            <v>100</v>
          </cell>
          <cell r="D442" t="str">
            <v>NEF 2005</v>
          </cell>
          <cell r="E442" t="str">
            <v>LifeLink-Greenwood Senior Living</v>
          </cell>
          <cell r="F442" t="str">
            <v>Greenwood Senior Living, L.P.</v>
          </cell>
          <cell r="G442" t="str">
            <v>Lifelink Housing Corporation</v>
          </cell>
          <cell r="H442" t="str">
            <v>Eileen Kelly</v>
          </cell>
          <cell r="I442" t="str">
            <v>Jennifer Rivera</v>
          </cell>
          <cell r="J442" t="str">
            <v>Haran &amp; Associates, Ltd.</v>
          </cell>
          <cell r="K442">
            <v>38777</v>
          </cell>
          <cell r="L442" t="str">
            <v/>
          </cell>
          <cell r="M442" t="str">
            <v>2021</v>
          </cell>
          <cell r="N442" t="str">
            <v>Moderate Rehab</v>
          </cell>
          <cell r="O442">
            <v>39114</v>
          </cell>
          <cell r="P442">
            <v>39082</v>
          </cell>
          <cell r="Q442" t="str">
            <v>YES</v>
          </cell>
          <cell r="R442">
            <v>2018</v>
          </cell>
          <cell r="S442">
            <v>2018</v>
          </cell>
          <cell r="T442" t="str">
            <v>Yes</v>
          </cell>
          <cell r="U442" t="str">
            <v>Yes</v>
          </cell>
          <cell r="V442" t="str">
            <v>Yes</v>
          </cell>
          <cell r="W442" t="str">
            <v/>
          </cell>
        </row>
        <row r="443">
          <cell r="B443">
            <v>62452</v>
          </cell>
          <cell r="C443">
            <v>100</v>
          </cell>
          <cell r="D443" t="str">
            <v>NEF 2006</v>
          </cell>
          <cell r="E443" t="str">
            <v>LifeLink-Anchor Senior Living</v>
          </cell>
          <cell r="F443" t="str">
            <v>Anchor Senior Living, L.P.</v>
          </cell>
          <cell r="G443" t="str">
            <v>Lifelink Housing Corporation</v>
          </cell>
          <cell r="H443" t="str">
            <v>Eileen Kelly</v>
          </cell>
          <cell r="I443" t="str">
            <v>Jennifer Rivera</v>
          </cell>
          <cell r="J443" t="str">
            <v>Haran &amp; Associates, Ltd.</v>
          </cell>
          <cell r="K443">
            <v>38777</v>
          </cell>
          <cell r="L443" t="str">
            <v/>
          </cell>
          <cell r="M443" t="str">
            <v>2021</v>
          </cell>
          <cell r="N443" t="str">
            <v>Moderate Rehab</v>
          </cell>
          <cell r="O443">
            <v>39203</v>
          </cell>
          <cell r="P443">
            <v>39082</v>
          </cell>
          <cell r="Q443" t="str">
            <v>YES</v>
          </cell>
          <cell r="R443">
            <v>2018</v>
          </cell>
          <cell r="S443">
            <v>2018</v>
          </cell>
          <cell r="T443" t="str">
            <v>Yes</v>
          </cell>
          <cell r="U443" t="str">
            <v>Yes</v>
          </cell>
          <cell r="V443" t="str">
            <v>Yes</v>
          </cell>
          <cell r="W443" t="str">
            <v/>
          </cell>
        </row>
        <row r="444">
          <cell r="B444">
            <v>62453</v>
          </cell>
          <cell r="C444">
            <v>100</v>
          </cell>
          <cell r="D444" t="str">
            <v>NEF 2005</v>
          </cell>
          <cell r="E444" t="str">
            <v>LifeLink-Grove Senior Living</v>
          </cell>
          <cell r="F444" t="str">
            <v>Grove Senior Living, L.P.</v>
          </cell>
          <cell r="G444" t="str">
            <v>Lifelink Housing Corporation</v>
          </cell>
          <cell r="H444" t="str">
            <v>Eileen Kelly</v>
          </cell>
          <cell r="I444" t="str">
            <v>Jennifer Rivera</v>
          </cell>
          <cell r="J444" t="str">
            <v>Haran &amp; Associates, Ltd.</v>
          </cell>
          <cell r="K444">
            <v>38777</v>
          </cell>
          <cell r="L444">
            <v>44196</v>
          </cell>
          <cell r="M444" t="str">
            <v>2020</v>
          </cell>
          <cell r="N444" t="str">
            <v>Moderate Rehab</v>
          </cell>
          <cell r="O444">
            <v>38899</v>
          </cell>
          <cell r="P444">
            <v>38792</v>
          </cell>
          <cell r="Q444" t="str">
            <v>NO</v>
          </cell>
          <cell r="R444" t="str">
            <v/>
          </cell>
          <cell r="S444"/>
          <cell r="T444" t="str">
            <v>No</v>
          </cell>
          <cell r="U444" t="str">
            <v>No</v>
          </cell>
          <cell r="V444" t="str">
            <v>No</v>
          </cell>
          <cell r="W444" t="str">
            <v/>
          </cell>
        </row>
        <row r="445">
          <cell r="B445">
            <v>62457</v>
          </cell>
          <cell r="C445">
            <v>100</v>
          </cell>
          <cell r="D445" t="str">
            <v>BOACHIF III</v>
          </cell>
          <cell r="E445" t="str">
            <v xml:space="preserve">Arroyo de Paz II Apartments </v>
          </cell>
          <cell r="F445" t="str">
            <v>Arroyo Housing Associates, L.P., a California Limited Partnership</v>
          </cell>
          <cell r="G445" t="str">
            <v>Coachella Valley Housing Coalition</v>
          </cell>
          <cell r="H445" t="str">
            <v>Malcolm Wells</v>
          </cell>
          <cell r="I445" t="str">
            <v>Laura Pishion</v>
          </cell>
          <cell r="J445" t="str">
            <v>Thomas Tomaszewski, CPA - El Dorado Hills</v>
          </cell>
          <cell r="K445">
            <v>38818</v>
          </cell>
          <cell r="L445" t="str">
            <v/>
          </cell>
          <cell r="M445" t="str">
            <v>2021</v>
          </cell>
          <cell r="N445" t="str">
            <v>New</v>
          </cell>
          <cell r="O445">
            <v>39203</v>
          </cell>
          <cell r="P445">
            <v>39196</v>
          </cell>
          <cell r="Q445" t="str">
            <v>YES</v>
          </cell>
          <cell r="R445">
            <v>2018</v>
          </cell>
          <cell r="S445">
            <v>2018</v>
          </cell>
          <cell r="T445" t="str">
            <v>Yes</v>
          </cell>
          <cell r="U445" t="str">
            <v>Yes</v>
          </cell>
          <cell r="V445" t="str">
            <v>Yes</v>
          </cell>
          <cell r="W445" t="str">
            <v/>
          </cell>
        </row>
        <row r="446">
          <cell r="B446">
            <v>62459</v>
          </cell>
          <cell r="C446">
            <v>100</v>
          </cell>
          <cell r="D446" t="str">
            <v>BOACHIF III</v>
          </cell>
          <cell r="E446" t="str">
            <v>College Park Apartments</v>
          </cell>
          <cell r="F446" t="str">
            <v>College Park Housing Associates, a California Limited Partnership</v>
          </cell>
          <cell r="G446" t="str">
            <v>Peoples' Self-Help Housing Corporation</v>
          </cell>
          <cell r="H446" t="str">
            <v>Wade Okada</v>
          </cell>
          <cell r="I446" t="str">
            <v>Laura Pishion</v>
          </cell>
          <cell r="J446" t="str">
            <v>Keller &amp; Associates, LLP</v>
          </cell>
          <cell r="K446">
            <v>39038</v>
          </cell>
          <cell r="L446" t="str">
            <v/>
          </cell>
          <cell r="M446" t="str">
            <v>2022</v>
          </cell>
          <cell r="N446" t="str">
            <v>New</v>
          </cell>
          <cell r="O446">
            <v>39356</v>
          </cell>
          <cell r="P446">
            <v>39507</v>
          </cell>
          <cell r="Q446" t="str">
            <v>NO</v>
          </cell>
          <cell r="R446" t="str">
            <v/>
          </cell>
          <cell r="S446"/>
          <cell r="T446" t="str">
            <v>No</v>
          </cell>
          <cell r="U446" t="str">
            <v>No</v>
          </cell>
          <cell r="V446" t="str">
            <v>No</v>
          </cell>
          <cell r="W446" t="str">
            <v/>
          </cell>
        </row>
        <row r="447">
          <cell r="B447">
            <v>62460</v>
          </cell>
          <cell r="C447">
            <v>100</v>
          </cell>
          <cell r="D447" t="str">
            <v>NYEF 2004</v>
          </cell>
          <cell r="E447" t="str">
            <v>Amsterdam Avenue NEP</v>
          </cell>
          <cell r="F447" t="str">
            <v>Amsterdam Convent Realty Associates LP</v>
          </cell>
          <cell r="G447" t="str">
            <v>Jonathan Feigenbaum</v>
          </cell>
          <cell r="H447" t="str">
            <v>David Rozan</v>
          </cell>
          <cell r="I447" t="str">
            <v>Lisa Taylor</v>
          </cell>
          <cell r="J447" t="str">
            <v>Acquavella, Chiarelli, Shuster, LLP</v>
          </cell>
          <cell r="K447">
            <v>38671</v>
          </cell>
          <cell r="L447" t="str">
            <v/>
          </cell>
          <cell r="M447" t="str">
            <v>2021</v>
          </cell>
          <cell r="N447" t="str">
            <v>Gut Rehab</v>
          </cell>
          <cell r="O447">
            <v>38912</v>
          </cell>
          <cell r="P447">
            <v>39150</v>
          </cell>
          <cell r="Q447" t="str">
            <v>YES</v>
          </cell>
          <cell r="R447">
            <v>2018</v>
          </cell>
          <cell r="S447">
            <v>2018</v>
          </cell>
          <cell r="T447" t="str">
            <v>Yes</v>
          </cell>
          <cell r="U447" t="str">
            <v>Yes</v>
          </cell>
          <cell r="V447" t="str">
            <v>Yes</v>
          </cell>
          <cell r="W447" t="str">
            <v/>
          </cell>
        </row>
        <row r="448">
          <cell r="B448">
            <v>62462</v>
          </cell>
          <cell r="C448">
            <v>100</v>
          </cell>
          <cell r="D448" t="str">
            <v>One Economy I</v>
          </cell>
          <cell r="E448" t="str">
            <v>Heritage Greene</v>
          </cell>
          <cell r="F448" t="str">
            <v>Woda Heritage Greene, LLC</v>
          </cell>
          <cell r="G448" t="str">
            <v>Community Action Commission of Fayette Co (CAFCO) (OH)</v>
          </cell>
          <cell r="H448" t="str">
            <v>Lisa Days</v>
          </cell>
          <cell r="I448" t="str">
            <v>Tracey Ferrara</v>
          </cell>
          <cell r="J448" t="str">
            <v>Stemen, Mertens, Stickler CPA &amp; Associates</v>
          </cell>
          <cell r="K448">
            <v>38716</v>
          </cell>
          <cell r="L448">
            <v>44196</v>
          </cell>
          <cell r="M448" t="str">
            <v>2020</v>
          </cell>
          <cell r="N448" t="str">
            <v>New</v>
          </cell>
          <cell r="O448" t="str">
            <v/>
          </cell>
          <cell r="P448">
            <v>38994</v>
          </cell>
          <cell r="Q448" t="str">
            <v>YES</v>
          </cell>
          <cell r="R448">
            <v>2018</v>
          </cell>
          <cell r="S448">
            <v>2018</v>
          </cell>
          <cell r="T448" t="str">
            <v>Yes</v>
          </cell>
          <cell r="U448" t="str">
            <v>Yes</v>
          </cell>
          <cell r="V448" t="str">
            <v>Yes</v>
          </cell>
          <cell r="W448" t="str">
            <v/>
          </cell>
        </row>
        <row r="449">
          <cell r="B449">
            <v>62463</v>
          </cell>
          <cell r="C449">
            <v>100</v>
          </cell>
          <cell r="D449" t="str">
            <v>NYEF 2005</v>
          </cell>
          <cell r="E449" t="str">
            <v>Renaissance Apartments NRP</v>
          </cell>
          <cell r="F449" t="str">
            <v>WHGA Renaissance Apartments L.P.</v>
          </cell>
          <cell r="G449" t="str">
            <v>West Harlem Group Assistance, Inc.(WHGA)</v>
          </cell>
          <cell r="H449" t="str">
            <v>David Rozan</v>
          </cell>
          <cell r="I449" t="str">
            <v>Lisa Taylor</v>
          </cell>
          <cell r="J449" t="str">
            <v>Jack Lawrence &amp; Company CPAs</v>
          </cell>
          <cell r="K449">
            <v>38701</v>
          </cell>
          <cell r="L449" t="str">
            <v/>
          </cell>
          <cell r="M449" t="str">
            <v>2022</v>
          </cell>
          <cell r="N449" t="str">
            <v>Gut Rehab</v>
          </cell>
          <cell r="O449">
            <v>39643</v>
          </cell>
          <cell r="P449">
            <v>40209</v>
          </cell>
          <cell r="Q449" t="str">
            <v>YES</v>
          </cell>
          <cell r="R449">
            <v>2018</v>
          </cell>
          <cell r="S449">
            <v>2018</v>
          </cell>
          <cell r="T449" t="str">
            <v>Yes</v>
          </cell>
          <cell r="U449" t="str">
            <v>Yes</v>
          </cell>
          <cell r="V449" t="str">
            <v>Yes</v>
          </cell>
          <cell r="W449" t="str">
            <v/>
          </cell>
        </row>
        <row r="450">
          <cell r="B450">
            <v>62464</v>
          </cell>
          <cell r="C450">
            <v>100</v>
          </cell>
          <cell r="D450" t="str">
            <v>NEF 2007</v>
          </cell>
          <cell r="E450" t="str">
            <v>Van Cleve Apartments East</v>
          </cell>
          <cell r="F450" t="str">
            <v>Van Cleve Apartments East Limited Partnership</v>
          </cell>
          <cell r="G450" t="str">
            <v>Project for Pride in Living, Inc.</v>
          </cell>
          <cell r="H450" t="str">
            <v>Samuel Stephens</v>
          </cell>
          <cell r="I450" t="str">
            <v>Jennifer Rivera</v>
          </cell>
          <cell r="J450" t="str">
            <v>Mahoney Ulbrich Christiansen Russ</v>
          </cell>
          <cell r="K450">
            <v>39358</v>
          </cell>
          <cell r="L450" t="str">
            <v/>
          </cell>
          <cell r="M450" t="str">
            <v>2022</v>
          </cell>
          <cell r="N450" t="str">
            <v>New</v>
          </cell>
          <cell r="O450">
            <v>39658</v>
          </cell>
          <cell r="P450">
            <v>39660</v>
          </cell>
          <cell r="Q450" t="str">
            <v>NO</v>
          </cell>
          <cell r="R450" t="str">
            <v/>
          </cell>
          <cell r="S450"/>
          <cell r="T450" t="str">
            <v>No</v>
          </cell>
          <cell r="U450" t="str">
            <v>No</v>
          </cell>
          <cell r="V450" t="str">
            <v>No</v>
          </cell>
          <cell r="W450" t="str">
            <v/>
          </cell>
        </row>
        <row r="451">
          <cell r="B451">
            <v>62473</v>
          </cell>
          <cell r="C451">
            <v>100</v>
          </cell>
          <cell r="D451" t="str">
            <v>NEF 2008</v>
          </cell>
          <cell r="E451" t="str">
            <v>Renaissance Saint Luke, SLF</v>
          </cell>
          <cell r="F451" t="str">
            <v>Renaissance Saint Luke SLF L.P.</v>
          </cell>
          <cell r="G451" t="str">
            <v>RRG Development, Inc.</v>
          </cell>
          <cell r="H451" t="str">
            <v>Erica Arellano</v>
          </cell>
          <cell r="I451" t="str">
            <v>Jennifer Rivera</v>
          </cell>
          <cell r="J451" t="str">
            <v>CohnReznick (Chicago)</v>
          </cell>
          <cell r="K451">
            <v>39535</v>
          </cell>
          <cell r="L451" t="str">
            <v/>
          </cell>
          <cell r="M451" t="str">
            <v>2024</v>
          </cell>
          <cell r="N451" t="str">
            <v>New</v>
          </cell>
          <cell r="O451">
            <v>40148</v>
          </cell>
          <cell r="P451">
            <v>40132</v>
          </cell>
          <cell r="Q451" t="str">
            <v>YES</v>
          </cell>
          <cell r="R451">
            <v>2018</v>
          </cell>
          <cell r="S451">
            <v>2018</v>
          </cell>
          <cell r="T451" t="str">
            <v>Yes</v>
          </cell>
          <cell r="U451" t="str">
            <v>Yes</v>
          </cell>
          <cell r="V451" t="str">
            <v>Yes</v>
          </cell>
          <cell r="W451" t="str">
            <v/>
          </cell>
        </row>
        <row r="452">
          <cell r="B452">
            <v>62476</v>
          </cell>
          <cell r="C452">
            <v>100</v>
          </cell>
          <cell r="D452" t="str">
            <v>NEF 2006</v>
          </cell>
          <cell r="E452" t="str">
            <v>Union Village Apartments (LA)</v>
          </cell>
          <cell r="F452" t="str">
            <v>Union Village, L.L.C.</v>
          </cell>
          <cell r="G452" t="str">
            <v>William K. McConnell</v>
          </cell>
          <cell r="H452" t="str">
            <v>Sandy Baker</v>
          </cell>
          <cell r="I452" t="str">
            <v>Jennifer Rivera</v>
          </cell>
          <cell r="J452" t="str">
            <v>Little &amp; Associates LLC</v>
          </cell>
          <cell r="K452">
            <v>38923</v>
          </cell>
          <cell r="L452" t="str">
            <v/>
          </cell>
          <cell r="M452" t="str">
            <v>2022</v>
          </cell>
          <cell r="N452" t="str">
            <v>New</v>
          </cell>
          <cell r="O452">
            <v>39226</v>
          </cell>
          <cell r="P452">
            <v>39378</v>
          </cell>
          <cell r="Q452" t="str">
            <v>YES</v>
          </cell>
          <cell r="R452">
            <v>2018</v>
          </cell>
          <cell r="S452">
            <v>2018</v>
          </cell>
          <cell r="T452" t="str">
            <v>Yes</v>
          </cell>
          <cell r="U452" t="str">
            <v>Yes</v>
          </cell>
          <cell r="V452" t="str">
            <v>Yes</v>
          </cell>
          <cell r="W452" t="str">
            <v/>
          </cell>
        </row>
        <row r="453">
          <cell r="B453">
            <v>62477</v>
          </cell>
          <cell r="C453">
            <v>100</v>
          </cell>
          <cell r="D453" t="str">
            <v>NEF 2005</v>
          </cell>
          <cell r="E453" t="str">
            <v>East Pointe Apartments</v>
          </cell>
          <cell r="F453" t="str">
            <v>East Pointe LLC</v>
          </cell>
          <cell r="G453" t="str">
            <v>Tennessee Housing Development Corporation</v>
          </cell>
          <cell r="H453" t="str">
            <v>Erica Arellano</v>
          </cell>
          <cell r="I453" t="str">
            <v>Jennifer Rivera</v>
          </cell>
          <cell r="J453" t="str">
            <v>Smith Marion &amp; Co</v>
          </cell>
          <cell r="K453">
            <v>38793</v>
          </cell>
          <cell r="L453" t="str">
            <v/>
          </cell>
          <cell r="M453" t="str">
            <v>2021</v>
          </cell>
          <cell r="N453" t="str">
            <v>Moderate Rehab</v>
          </cell>
          <cell r="O453">
            <v>39158</v>
          </cell>
          <cell r="P453">
            <v>39272</v>
          </cell>
          <cell r="Q453" t="str">
            <v>NO</v>
          </cell>
          <cell r="R453" t="str">
            <v/>
          </cell>
          <cell r="S453"/>
          <cell r="T453" t="str">
            <v>No</v>
          </cell>
          <cell r="U453" t="str">
            <v>No</v>
          </cell>
          <cell r="V453" t="str">
            <v>No</v>
          </cell>
          <cell r="W453" t="str">
            <v/>
          </cell>
        </row>
        <row r="454">
          <cell r="B454">
            <v>62480</v>
          </cell>
          <cell r="C454">
            <v>100</v>
          </cell>
          <cell r="D454" t="str">
            <v>NEF 2007 II</v>
          </cell>
          <cell r="E454" t="str">
            <v>Horizon Homes</v>
          </cell>
          <cell r="F454" t="str">
            <v>Horizon Homes Associates, LP</v>
          </cell>
          <cell r="G454" t="str">
            <v>EHDG Ventures, Inc.</v>
          </cell>
          <cell r="H454" t="str">
            <v>Kelly Wiegman</v>
          </cell>
          <cell r="I454" t="str">
            <v>Jennifer Rivera</v>
          </cell>
          <cell r="J454" t="str">
            <v>McGowen Hurst Clark &amp; Smith, P.C.</v>
          </cell>
          <cell r="K454">
            <v>39442</v>
          </cell>
          <cell r="L454" t="str">
            <v/>
          </cell>
          <cell r="M454" t="str">
            <v>2023</v>
          </cell>
          <cell r="N454" t="str">
            <v>Moderate Rehab</v>
          </cell>
          <cell r="O454">
            <v>39924</v>
          </cell>
          <cell r="P454">
            <v>40075</v>
          </cell>
          <cell r="Q454" t="str">
            <v>YES</v>
          </cell>
          <cell r="R454">
            <v>2018</v>
          </cell>
          <cell r="S454">
            <v>2018</v>
          </cell>
          <cell r="T454" t="str">
            <v>Yes</v>
          </cell>
          <cell r="U454" t="str">
            <v>Yes</v>
          </cell>
          <cell r="V454" t="str">
            <v>Yes</v>
          </cell>
          <cell r="W454" t="str">
            <v/>
          </cell>
        </row>
        <row r="455">
          <cell r="B455">
            <v>62492</v>
          </cell>
          <cell r="C455">
            <v>100</v>
          </cell>
          <cell r="D455" t="str">
            <v>NYEF 2005</v>
          </cell>
          <cell r="E455" t="str">
            <v>George Barbee</v>
          </cell>
          <cell r="F455" t="str">
            <v>George Barbee LP</v>
          </cell>
          <cell r="G455" t="str">
            <v>Phase Piggy Back, Inc.</v>
          </cell>
          <cell r="H455" t="str">
            <v>Rayla Maurin</v>
          </cell>
          <cell r="I455" t="str">
            <v>Lisa Taylor</v>
          </cell>
          <cell r="J455" t="str">
            <v>Lipsky, Goodkin &amp; Co., P.C.</v>
          </cell>
          <cell r="K455">
            <v>38708</v>
          </cell>
          <cell r="L455" t="str">
            <v/>
          </cell>
          <cell r="M455" t="str">
            <v>2023</v>
          </cell>
          <cell r="N455" t="str">
            <v>Substantial Rehab</v>
          </cell>
          <cell r="O455">
            <v>39340</v>
          </cell>
          <cell r="P455">
            <v>40129</v>
          </cell>
          <cell r="Q455" t="str">
            <v>YES</v>
          </cell>
          <cell r="R455">
            <v>2018</v>
          </cell>
          <cell r="S455">
            <v>2018</v>
          </cell>
          <cell r="T455" t="str">
            <v>Yes</v>
          </cell>
          <cell r="U455" t="str">
            <v>Yes</v>
          </cell>
          <cell r="V455" t="str">
            <v>Yes</v>
          </cell>
          <cell r="W455" t="str">
            <v/>
          </cell>
        </row>
        <row r="456">
          <cell r="B456">
            <v>62493</v>
          </cell>
          <cell r="C456">
            <v>100</v>
          </cell>
          <cell r="D456" t="str">
            <v>NYEF 2005</v>
          </cell>
          <cell r="E456" t="str">
            <v>Iyanu Houses - NRP</v>
          </cell>
          <cell r="F456" t="str">
            <v xml:space="preserve">Iyanu Houses, L.P. </v>
          </cell>
          <cell r="G456" t="str">
            <v>Brooklyn Neighborhood Improvement Association</v>
          </cell>
          <cell r="H456" t="str">
            <v>Anna Ortiz</v>
          </cell>
          <cell r="I456" t="str">
            <v>Tania Garrido</v>
          </cell>
          <cell r="J456" t="str">
            <v>A.G. Aaronson, C.P.A.</v>
          </cell>
          <cell r="K456">
            <v>38699</v>
          </cell>
          <cell r="L456" t="str">
            <v/>
          </cell>
          <cell r="M456" t="str">
            <v>2022</v>
          </cell>
          <cell r="N456" t="str">
            <v>Gut Rehab</v>
          </cell>
          <cell r="O456">
            <v>39264</v>
          </cell>
          <cell r="P456">
            <v>39629</v>
          </cell>
          <cell r="Q456" t="str">
            <v>YES</v>
          </cell>
          <cell r="R456">
            <v>2018</v>
          </cell>
          <cell r="S456">
            <v>2018</v>
          </cell>
          <cell r="T456" t="str">
            <v>Yes</v>
          </cell>
          <cell r="U456" t="str">
            <v>Yes</v>
          </cell>
          <cell r="V456" t="str">
            <v>Yes</v>
          </cell>
          <cell r="W456" t="str">
            <v/>
          </cell>
        </row>
        <row r="457">
          <cell r="B457">
            <v>62497</v>
          </cell>
          <cell r="C457">
            <v>100</v>
          </cell>
          <cell r="D457" t="str">
            <v>NYEF 2005</v>
          </cell>
          <cell r="E457" t="str">
            <v>MHANY NRP (Acorn 3)</v>
          </cell>
          <cell r="F457" t="str">
            <v>MHANY 3 Associates, L.P.</v>
          </cell>
          <cell r="G457" t="str">
            <v xml:space="preserve">Mutual Housing Association of New York (MHANY) Management Inc. </v>
          </cell>
          <cell r="H457" t="str">
            <v>David Rozan</v>
          </cell>
          <cell r="I457" t="str">
            <v>Lisa Taylor</v>
          </cell>
          <cell r="J457" t="str">
            <v>CohnReznick (NY)</v>
          </cell>
          <cell r="K457">
            <v>38705</v>
          </cell>
          <cell r="L457" t="str">
            <v/>
          </cell>
          <cell r="M457" t="str">
            <v>2022</v>
          </cell>
          <cell r="N457" t="str">
            <v>Gut Rehab</v>
          </cell>
          <cell r="O457">
            <v>39431</v>
          </cell>
          <cell r="P457">
            <v>39447</v>
          </cell>
          <cell r="Q457" t="str">
            <v>YES</v>
          </cell>
          <cell r="R457">
            <v>2018</v>
          </cell>
          <cell r="S457">
            <v>2018</v>
          </cell>
          <cell r="T457" t="str">
            <v>Yes</v>
          </cell>
          <cell r="U457" t="str">
            <v>Yes</v>
          </cell>
          <cell r="V457" t="str">
            <v>Yes</v>
          </cell>
          <cell r="W457" t="str">
            <v/>
          </cell>
        </row>
        <row r="458">
          <cell r="B458">
            <v>62498</v>
          </cell>
          <cell r="C458">
            <v>100</v>
          </cell>
          <cell r="D458" t="str">
            <v>NYEF 2005</v>
          </cell>
          <cell r="E458" t="str">
            <v xml:space="preserve">Bradhurst CATCH </v>
          </cell>
          <cell r="F458" t="str">
            <v>Central Harlem Bradhurst, L.P.</v>
          </cell>
          <cell r="G458" t="str">
            <v>Community Assisted Tenant Controlled Housing Inc (CATCH)</v>
          </cell>
          <cell r="H458" t="str">
            <v>Anna Ortiz</v>
          </cell>
          <cell r="I458" t="str">
            <v>Tania Garrido</v>
          </cell>
          <cell r="J458" t="str">
            <v>PKF O’Connor Davies, LLP</v>
          </cell>
          <cell r="K458">
            <v>38708</v>
          </cell>
          <cell r="L458" t="str">
            <v/>
          </cell>
          <cell r="M458" t="str">
            <v>2022</v>
          </cell>
          <cell r="N458" t="str">
            <v>Gut Rehab</v>
          </cell>
          <cell r="O458" t="str">
            <v/>
          </cell>
          <cell r="P458">
            <v>39629</v>
          </cell>
          <cell r="Q458" t="str">
            <v>YES</v>
          </cell>
          <cell r="R458">
            <v>2018</v>
          </cell>
          <cell r="S458">
            <v>2018</v>
          </cell>
          <cell r="T458" t="str">
            <v>Yes</v>
          </cell>
          <cell r="U458" t="str">
            <v>Yes</v>
          </cell>
          <cell r="V458" t="str">
            <v>Yes</v>
          </cell>
          <cell r="W458" t="str">
            <v/>
          </cell>
        </row>
        <row r="459">
          <cell r="B459">
            <v>62499</v>
          </cell>
          <cell r="C459">
            <v>100</v>
          </cell>
          <cell r="D459" t="str">
            <v>NEF 2006</v>
          </cell>
          <cell r="E459" t="str">
            <v>Arbor Place Townhomes (KY)</v>
          </cell>
          <cell r="F459" t="str">
            <v>Versailles Partners, Ltd. I</v>
          </cell>
          <cell r="G459" t="str">
            <v>Summit Development Inc.</v>
          </cell>
          <cell r="H459" t="str">
            <v>Alyssa Brown</v>
          </cell>
          <cell r="I459" t="str">
            <v>Jennifer Rivera</v>
          </cell>
          <cell r="J459" t="str">
            <v>MIller, Mayer, Sullivan &amp; Stevens LLP</v>
          </cell>
          <cell r="K459">
            <v>38929</v>
          </cell>
          <cell r="L459" t="str">
            <v/>
          </cell>
          <cell r="M459" t="str">
            <v>2021</v>
          </cell>
          <cell r="N459" t="str">
            <v>New</v>
          </cell>
          <cell r="O459">
            <v>39234</v>
          </cell>
          <cell r="P459">
            <v>39294</v>
          </cell>
          <cell r="Q459" t="str">
            <v>NO</v>
          </cell>
          <cell r="R459" t="str">
            <v/>
          </cell>
          <cell r="S459"/>
          <cell r="T459" t="str">
            <v>No</v>
          </cell>
          <cell r="U459" t="str">
            <v>No</v>
          </cell>
          <cell r="V459" t="str">
            <v>No</v>
          </cell>
          <cell r="W459" t="str">
            <v/>
          </cell>
        </row>
        <row r="460">
          <cell r="B460">
            <v>62500</v>
          </cell>
          <cell r="C460">
            <v>100</v>
          </cell>
          <cell r="D460" t="str">
            <v>Fannie Mae Homeless Initiative</v>
          </cell>
          <cell r="E460" t="str">
            <v>Parkview Terraces</v>
          </cell>
          <cell r="F460" t="str">
            <v>Parkview Terrace Partners, L.P.</v>
          </cell>
          <cell r="G460" t="str">
            <v>Chinatown Community Development Center (San Francisco)</v>
          </cell>
          <cell r="H460" t="str">
            <v>Malcolm Wells</v>
          </cell>
          <cell r="I460" t="str">
            <v>Laura Pishion</v>
          </cell>
          <cell r="J460" t="str">
            <v>Lindquist, Von Husen &amp; Joyce, LLP</v>
          </cell>
          <cell r="K460">
            <v>38828</v>
          </cell>
          <cell r="L460" t="str">
            <v/>
          </cell>
          <cell r="M460" t="str">
            <v>2022</v>
          </cell>
          <cell r="N460" t="str">
            <v>New</v>
          </cell>
          <cell r="O460">
            <v>39448</v>
          </cell>
          <cell r="P460">
            <v>39525</v>
          </cell>
          <cell r="Q460" t="str">
            <v>YES</v>
          </cell>
          <cell r="R460">
            <v>2018</v>
          </cell>
          <cell r="S460">
            <v>2018</v>
          </cell>
          <cell r="T460" t="str">
            <v>Yes</v>
          </cell>
          <cell r="U460" t="str">
            <v>Yes</v>
          </cell>
          <cell r="V460" t="str">
            <v>Yes</v>
          </cell>
          <cell r="W460" t="str">
            <v/>
          </cell>
        </row>
        <row r="461">
          <cell r="B461">
            <v>62502</v>
          </cell>
          <cell r="C461">
            <v>100</v>
          </cell>
          <cell r="D461" t="str">
            <v>NYEF 2004</v>
          </cell>
          <cell r="E461" t="str">
            <v>Bulger</v>
          </cell>
          <cell r="F461" t="str">
            <v>Bulger Buildings, L.P., a New York limited partnership</v>
          </cell>
          <cell r="G461" t="str">
            <v>Community League of The Heights</v>
          </cell>
          <cell r="H461" t="str">
            <v>Jamilah Diallobe</v>
          </cell>
          <cell r="I461" t="str">
            <v>Tania Garrido</v>
          </cell>
          <cell r="J461" t="str">
            <v>Vargas &amp; Rivera</v>
          </cell>
          <cell r="K461">
            <v>38705</v>
          </cell>
          <cell r="L461" t="str">
            <v/>
          </cell>
          <cell r="M461" t="str">
            <v>2023</v>
          </cell>
          <cell r="N461" t="str">
            <v>Gut Rehab</v>
          </cell>
          <cell r="O461" t="str">
            <v/>
          </cell>
          <cell r="P461">
            <v>39172</v>
          </cell>
          <cell r="Q461" t="str">
            <v>YES</v>
          </cell>
          <cell r="R461">
            <v>2018</v>
          </cell>
          <cell r="S461">
            <v>2018</v>
          </cell>
          <cell r="T461" t="str">
            <v>Yes</v>
          </cell>
          <cell r="U461" t="str">
            <v>Yes</v>
          </cell>
          <cell r="V461" t="str">
            <v>Yes</v>
          </cell>
          <cell r="W461" t="str">
            <v/>
          </cell>
        </row>
        <row r="462">
          <cell r="B462">
            <v>62505</v>
          </cell>
          <cell r="C462">
            <v>100</v>
          </cell>
          <cell r="D462" t="str">
            <v>NYEF 2005</v>
          </cell>
          <cell r="E462" t="str">
            <v>Bella Vista (NY)</v>
          </cell>
          <cell r="F462" t="str">
            <v>Bella Vista, L.P.</v>
          </cell>
          <cell r="G462" t="str">
            <v>South Bronx Community Management Co, Inc.</v>
          </cell>
          <cell r="H462" t="str">
            <v>David Rozan</v>
          </cell>
          <cell r="I462" t="str">
            <v>Lisa Taylor</v>
          </cell>
          <cell r="J462" t="str">
            <v xml:space="preserve">Withum </v>
          </cell>
          <cell r="K462">
            <v>38715</v>
          </cell>
          <cell r="L462" t="str">
            <v/>
          </cell>
          <cell r="M462" t="str">
            <v>2023</v>
          </cell>
          <cell r="N462" t="str">
            <v>Gut Rehab</v>
          </cell>
          <cell r="O462">
            <v>39448</v>
          </cell>
          <cell r="P462">
            <v>39813</v>
          </cell>
          <cell r="Q462" t="str">
            <v>NO</v>
          </cell>
          <cell r="R462" t="str">
            <v/>
          </cell>
          <cell r="S462"/>
          <cell r="T462" t="str">
            <v>No</v>
          </cell>
          <cell r="U462" t="str">
            <v>No</v>
          </cell>
          <cell r="V462" t="str">
            <v>No</v>
          </cell>
          <cell r="W462" t="str">
            <v/>
          </cell>
        </row>
        <row r="463">
          <cell r="B463">
            <v>62506</v>
          </cell>
          <cell r="C463">
            <v>100</v>
          </cell>
          <cell r="D463" t="str">
            <v>NEF 2006</v>
          </cell>
          <cell r="E463" t="str">
            <v>Blackduck Townhomes</v>
          </cell>
          <cell r="F463" t="str">
            <v>MMCDC Blackduck Limited Partnership</v>
          </cell>
          <cell r="G463" t="str">
            <v>Midwest Minnesota Community Development Corporation</v>
          </cell>
          <cell r="H463" t="str">
            <v>Samuel Stephens</v>
          </cell>
          <cell r="I463" t="str">
            <v>Jennifer Rivera</v>
          </cell>
          <cell r="J463" t="str">
            <v>CliftonLarsonAllen (Minnesota)</v>
          </cell>
          <cell r="K463">
            <v>38932</v>
          </cell>
          <cell r="L463" t="str">
            <v/>
          </cell>
          <cell r="M463" t="str">
            <v>2021</v>
          </cell>
          <cell r="N463" t="str">
            <v>New</v>
          </cell>
          <cell r="O463">
            <v>39213</v>
          </cell>
          <cell r="P463">
            <v>39266</v>
          </cell>
          <cell r="Q463" t="str">
            <v>NO</v>
          </cell>
          <cell r="R463" t="str">
            <v/>
          </cell>
          <cell r="S463"/>
          <cell r="T463" t="str">
            <v>No</v>
          </cell>
          <cell r="U463" t="str">
            <v>No</v>
          </cell>
          <cell r="V463" t="str">
            <v>No</v>
          </cell>
          <cell r="W463" t="str">
            <v/>
          </cell>
        </row>
        <row r="464">
          <cell r="B464">
            <v>62508</v>
          </cell>
          <cell r="C464">
            <v>100</v>
          </cell>
          <cell r="D464" t="str">
            <v>NEF 2006</v>
          </cell>
          <cell r="E464" t="str">
            <v>Alexander Yard</v>
          </cell>
          <cell r="F464" t="str">
            <v>Alexander Yard Limited Partnership</v>
          </cell>
          <cell r="G464" t="str">
            <v>Woda Development of Ohio LLC</v>
          </cell>
          <cell r="H464" t="str">
            <v>Lisa Days</v>
          </cell>
          <cell r="I464" t="str">
            <v>Tracey Ferrara</v>
          </cell>
          <cell r="J464" t="str">
            <v>Stemen, Mertens, Stickler CPA &amp; Associates</v>
          </cell>
          <cell r="K464">
            <v>39157</v>
          </cell>
          <cell r="L464" t="str">
            <v/>
          </cell>
          <cell r="M464" t="str">
            <v>2021</v>
          </cell>
          <cell r="N464" t="str">
            <v>Substantial Rehab</v>
          </cell>
          <cell r="O464">
            <v>39388</v>
          </cell>
          <cell r="P464">
            <v>39293</v>
          </cell>
          <cell r="Q464" t="str">
            <v>NO</v>
          </cell>
          <cell r="R464" t="str">
            <v/>
          </cell>
          <cell r="S464"/>
          <cell r="T464" t="str">
            <v>No</v>
          </cell>
          <cell r="U464" t="str">
            <v>No</v>
          </cell>
          <cell r="V464" t="str">
            <v>No</v>
          </cell>
          <cell r="W464" t="str">
            <v/>
          </cell>
        </row>
        <row r="465">
          <cell r="B465">
            <v>62510</v>
          </cell>
          <cell r="C465">
            <v>100</v>
          </cell>
          <cell r="D465" t="str">
            <v>NEF 2005</v>
          </cell>
          <cell r="E465" t="str">
            <v>Southernside</v>
          </cell>
          <cell r="F465" t="str">
            <v>Southernside Apartments, L.P.</v>
          </cell>
          <cell r="G465" t="str">
            <v>Hennessey Development</v>
          </cell>
          <cell r="H465" t="str">
            <v>Molly Gillis</v>
          </cell>
          <cell r="I465" t="str">
            <v>Jennifer Rivera</v>
          </cell>
          <cell r="J465" t="str">
            <v>RSM (St. Louis)</v>
          </cell>
          <cell r="K465">
            <v>38899</v>
          </cell>
          <cell r="L465" t="str">
            <v/>
          </cell>
          <cell r="M465" t="str">
            <v>2022</v>
          </cell>
          <cell r="N465" t="str">
            <v>New</v>
          </cell>
          <cell r="O465">
            <v>39479</v>
          </cell>
          <cell r="P465">
            <v>39538</v>
          </cell>
          <cell r="Q465" t="str">
            <v>YES</v>
          </cell>
          <cell r="R465">
            <v>2022</v>
          </cell>
          <cell r="S465"/>
          <cell r="T465" t="str">
            <v>No</v>
          </cell>
          <cell r="U465" t="str">
            <v>No</v>
          </cell>
          <cell r="V465" t="str">
            <v>No</v>
          </cell>
          <cell r="W465" t="str">
            <v/>
          </cell>
        </row>
        <row r="466">
          <cell r="B466">
            <v>62537</v>
          </cell>
          <cell r="C466">
            <v>100</v>
          </cell>
          <cell r="D466" t="str">
            <v>Chicago 2000 Fund</v>
          </cell>
          <cell r="E466" t="str">
            <v>Larkin Village Apartments</v>
          </cell>
          <cell r="F466" t="str">
            <v>Larkin Village L.P.</v>
          </cell>
          <cell r="G466" t="str">
            <v>Richman Asset Management, Inc.</v>
          </cell>
          <cell r="H466" t="str">
            <v>Eileen Kelly</v>
          </cell>
          <cell r="I466" t="str">
            <v>Jennifer Rivera</v>
          </cell>
          <cell r="J466" t="str">
            <v>Dauby O' Connor &amp; Zaleski LLC</v>
          </cell>
          <cell r="K466">
            <v>36617</v>
          </cell>
          <cell r="L466">
            <v>43661</v>
          </cell>
          <cell r="M466" t="str">
            <v>2015</v>
          </cell>
          <cell r="N466" t="str">
            <v>Substantial Rehab</v>
          </cell>
          <cell r="O466" t="str">
            <v/>
          </cell>
          <cell r="P466">
            <v>36465</v>
          </cell>
          <cell r="Q466" t="str">
            <v>MAKE ELECTION DECISION BASED ON CURRENT DEPRECIATION USEFUL LIFE *</v>
          </cell>
          <cell r="R466" t="str">
            <v/>
          </cell>
          <cell r="S466"/>
          <cell r="T466" t="str">
            <v>No</v>
          </cell>
          <cell r="U466" t="str">
            <v>No</v>
          </cell>
          <cell r="V466" t="str">
            <v>N/A</v>
          </cell>
          <cell r="W466" t="str">
            <v/>
          </cell>
        </row>
        <row r="467">
          <cell r="B467">
            <v>62540</v>
          </cell>
          <cell r="C467">
            <v>18.36</v>
          </cell>
          <cell r="D467" t="str">
            <v>Chicago 2000 Fund</v>
          </cell>
          <cell r="E467" t="str">
            <v>Victory Centre of Melrose Park (aka Victory Centre of River Woods)</v>
          </cell>
          <cell r="F467" t="str">
            <v>Victory Centre of Melrose Park SLF, L.P.</v>
          </cell>
          <cell r="G467" t="str">
            <v>Pathways-Victory Center at Melrose Park, Inc.</v>
          </cell>
          <cell r="H467" t="str">
            <v>Erica Arellano</v>
          </cell>
          <cell r="I467" t="str">
            <v>Jennifer Rivera</v>
          </cell>
          <cell r="J467" t="str">
            <v>CohnReznick (Chicago)</v>
          </cell>
          <cell r="K467">
            <v>37419</v>
          </cell>
          <cell r="L467">
            <v>43982</v>
          </cell>
          <cell r="M467" t="str">
            <v>2018</v>
          </cell>
          <cell r="N467" t="str">
            <v>New</v>
          </cell>
          <cell r="O467" t="str">
            <v/>
          </cell>
          <cell r="P467">
            <v>37803</v>
          </cell>
          <cell r="Q467" t="str">
            <v>MAKE ELECTION DECISION BASED ON CURRENT DEPRECIATION USEFUL LIFE *</v>
          </cell>
          <cell r="R467" t="str">
            <v/>
          </cell>
          <cell r="S467"/>
          <cell r="T467" t="str">
            <v>No</v>
          </cell>
          <cell r="U467" t="str">
            <v>No</v>
          </cell>
          <cell r="V467" t="str">
            <v>No</v>
          </cell>
          <cell r="W467" t="str">
            <v/>
          </cell>
        </row>
        <row r="468">
          <cell r="B468">
            <v>62540</v>
          </cell>
          <cell r="C468">
            <v>81.64</v>
          </cell>
          <cell r="D468" t="str">
            <v>Chicago 2001 Fund</v>
          </cell>
          <cell r="E468" t="str">
            <v>Victory Centre of Melrose Park (aka Victory Centre of River Woods)</v>
          </cell>
          <cell r="F468" t="str">
            <v>Victory Centre of Melrose Park SLF, L.P.</v>
          </cell>
          <cell r="G468" t="str">
            <v>Pathways-Victory Center at Melrose Park, Inc.</v>
          </cell>
          <cell r="H468" t="str">
            <v>Erica Arellano</v>
          </cell>
          <cell r="I468" t="str">
            <v>Jennifer Rivera</v>
          </cell>
          <cell r="J468" t="str">
            <v>CohnReznick (Chicago)</v>
          </cell>
          <cell r="K468">
            <v>37419</v>
          </cell>
          <cell r="L468">
            <v>43982</v>
          </cell>
          <cell r="M468" t="str">
            <v>2018</v>
          </cell>
          <cell r="N468" t="str">
            <v>New</v>
          </cell>
          <cell r="O468" t="str">
            <v/>
          </cell>
          <cell r="P468">
            <v>37803</v>
          </cell>
          <cell r="Q468" t="str">
            <v>MAKE ELECTION DECISION BASED ON CURRENT DEPRECIATION USEFUL LIFE *</v>
          </cell>
          <cell r="R468" t="str">
            <v/>
          </cell>
          <cell r="S468"/>
          <cell r="T468" t="str">
            <v>No</v>
          </cell>
          <cell r="U468" t="str">
            <v>No</v>
          </cell>
          <cell r="V468" t="str">
            <v>No</v>
          </cell>
          <cell r="W468" t="str">
            <v/>
          </cell>
        </row>
        <row r="469">
          <cell r="B469">
            <v>62543</v>
          </cell>
          <cell r="C469">
            <v>100</v>
          </cell>
          <cell r="D469" t="str">
            <v>Chicago 2001 Fund</v>
          </cell>
          <cell r="E469" t="str">
            <v>Riverwalk (IL)</v>
          </cell>
          <cell r="F469" t="str">
            <v>Riverwalk Senior Apartments L.P.</v>
          </cell>
          <cell r="G469" t="str">
            <v>Community Development Partners, Inc.</v>
          </cell>
          <cell r="H469" t="str">
            <v>Eileen Kelly</v>
          </cell>
          <cell r="I469" t="str">
            <v>Jennifer Rivera</v>
          </cell>
          <cell r="J469" t="str">
            <v>Haran &amp; Associates, Ltd.</v>
          </cell>
          <cell r="K469">
            <v>37223</v>
          </cell>
          <cell r="L469">
            <v>44105</v>
          </cell>
          <cell r="M469" t="str">
            <v>2017</v>
          </cell>
          <cell r="N469" t="str">
            <v>New</v>
          </cell>
          <cell r="O469" t="str">
            <v/>
          </cell>
          <cell r="P469">
            <v>37671</v>
          </cell>
          <cell r="Q469" t="str">
            <v>MAKE ELECTION DECISION BASED ON CURRENT DEPRECIATION USEFUL LIFE *</v>
          </cell>
          <cell r="R469" t="str">
            <v/>
          </cell>
          <cell r="S469"/>
          <cell r="T469" t="str">
            <v>No</v>
          </cell>
          <cell r="U469" t="str">
            <v>No</v>
          </cell>
          <cell r="V469" t="str">
            <v>No</v>
          </cell>
          <cell r="W469" t="str">
            <v/>
          </cell>
        </row>
        <row r="470">
          <cell r="B470">
            <v>62545</v>
          </cell>
          <cell r="C470">
            <v>100</v>
          </cell>
          <cell r="D470" t="str">
            <v>Chicago 2002 Fund</v>
          </cell>
          <cell r="E470" t="str">
            <v>Churchview Supportive Living</v>
          </cell>
          <cell r="F470" t="str">
            <v>Churchview Supportive Living L.P.</v>
          </cell>
          <cell r="G470" t="str">
            <v>Greater Southwest Development Corp.</v>
          </cell>
          <cell r="H470" t="str">
            <v>Erica Arellano</v>
          </cell>
          <cell r="I470" t="str">
            <v>Jennifer Rivera</v>
          </cell>
          <cell r="J470" t="str">
            <v>Evolve Financial</v>
          </cell>
          <cell r="K470">
            <v>37681</v>
          </cell>
          <cell r="L470" t="str">
            <v/>
          </cell>
          <cell r="M470" t="str">
            <v>2019</v>
          </cell>
          <cell r="N470" t="str">
            <v>New</v>
          </cell>
          <cell r="O470" t="str">
            <v/>
          </cell>
          <cell r="P470">
            <v>38215</v>
          </cell>
          <cell r="Q470" t="str">
            <v>NO</v>
          </cell>
          <cell r="R470" t="str">
            <v/>
          </cell>
          <cell r="S470"/>
          <cell r="T470" t="str">
            <v>No</v>
          </cell>
          <cell r="U470" t="str">
            <v>No</v>
          </cell>
          <cell r="V470" t="str">
            <v>No</v>
          </cell>
          <cell r="W470" t="str">
            <v/>
          </cell>
        </row>
        <row r="471">
          <cell r="B471">
            <v>62547</v>
          </cell>
          <cell r="C471">
            <v>100</v>
          </cell>
          <cell r="D471" t="str">
            <v>Chicago 2002 Fund</v>
          </cell>
          <cell r="E471" t="str">
            <v>Heritage Woods of Batavia</v>
          </cell>
          <cell r="F471" t="str">
            <v>Heritage Woods of Batavia L.P.</v>
          </cell>
          <cell r="G471" t="str">
            <v>Blair Minton &amp; Associates</v>
          </cell>
          <cell r="H471" t="str">
            <v>Erica Arellano</v>
          </cell>
          <cell r="I471" t="str">
            <v>Jennifer Rivera</v>
          </cell>
          <cell r="J471" t="str">
            <v>CohnReznick (Chicago)</v>
          </cell>
          <cell r="K471">
            <v>37377</v>
          </cell>
          <cell r="L471">
            <v>43644</v>
          </cell>
          <cell r="M471" t="str">
            <v>2018</v>
          </cell>
          <cell r="N471" t="str">
            <v>New</v>
          </cell>
          <cell r="O471" t="str">
            <v/>
          </cell>
          <cell r="P471">
            <v>37894</v>
          </cell>
          <cell r="Q471" t="str">
            <v>MAKE ELECTION DECISION BASED ON CURRENT DEPRECIATION USEFUL LIFE *</v>
          </cell>
          <cell r="R471" t="str">
            <v/>
          </cell>
          <cell r="S471">
            <v>2019</v>
          </cell>
          <cell r="T471" t="str">
            <v>No</v>
          </cell>
          <cell r="U471" t="str">
            <v>Yes</v>
          </cell>
          <cell r="V471" t="str">
            <v>N/A</v>
          </cell>
          <cell r="W471" t="str">
            <v/>
          </cell>
        </row>
        <row r="472">
          <cell r="B472">
            <v>62549</v>
          </cell>
          <cell r="C472">
            <v>100</v>
          </cell>
          <cell r="D472" t="str">
            <v>Chicago 2002 Fund</v>
          </cell>
          <cell r="E472" t="str">
            <v>Decatur Wabash Crossing</v>
          </cell>
          <cell r="F472" t="str">
            <v>East Lake/Decatur Rental L.P.</v>
          </cell>
          <cell r="G472" t="str">
            <v>East Lake Management &amp; Development Corp.</v>
          </cell>
          <cell r="H472" t="str">
            <v>Eileen Kelly</v>
          </cell>
          <cell r="I472" t="str">
            <v>Jennifer Rivera</v>
          </cell>
          <cell r="J472" t="str">
            <v>Haran &amp; Associates, Ltd.</v>
          </cell>
          <cell r="K472">
            <v>37860</v>
          </cell>
          <cell r="L472">
            <v>43738</v>
          </cell>
          <cell r="M472" t="str">
            <v>2019</v>
          </cell>
          <cell r="N472" t="str">
            <v>New</v>
          </cell>
          <cell r="O472" t="str">
            <v/>
          </cell>
          <cell r="P472">
            <v>38344</v>
          </cell>
          <cell r="Q472" t="str">
            <v>NO</v>
          </cell>
          <cell r="R472" t="str">
            <v/>
          </cell>
          <cell r="S472"/>
          <cell r="T472" t="str">
            <v>No</v>
          </cell>
          <cell r="U472" t="str">
            <v>No</v>
          </cell>
          <cell r="V472" t="str">
            <v>No</v>
          </cell>
          <cell r="W472" t="str">
            <v/>
          </cell>
        </row>
        <row r="473">
          <cell r="B473">
            <v>62551</v>
          </cell>
          <cell r="C473">
            <v>100</v>
          </cell>
          <cell r="D473" t="str">
            <v>Chicago 2003 Fund</v>
          </cell>
          <cell r="E473" t="str">
            <v>Rockwell Gardens I</v>
          </cell>
          <cell r="F473" t="str">
            <v>East Lake/West End I-A, L.P.</v>
          </cell>
          <cell r="G473" t="str">
            <v>East Lake Management &amp; Development Corp.</v>
          </cell>
          <cell r="H473" t="str">
            <v>Eileen Kelly</v>
          </cell>
          <cell r="I473" t="str">
            <v>Jennifer Rivera</v>
          </cell>
          <cell r="J473" t="str">
            <v>Haran &amp; Associates, Ltd.</v>
          </cell>
          <cell r="K473">
            <v>37834</v>
          </cell>
          <cell r="L473" t="str">
            <v/>
          </cell>
          <cell r="M473" t="str">
            <v>2019</v>
          </cell>
          <cell r="N473" t="str">
            <v>New</v>
          </cell>
          <cell r="O473" t="str">
            <v/>
          </cell>
          <cell r="P473">
            <v>38211</v>
          </cell>
          <cell r="Q473" t="str">
            <v>YES</v>
          </cell>
          <cell r="R473">
            <v>2018</v>
          </cell>
          <cell r="S473">
            <v>2018</v>
          </cell>
          <cell r="T473" t="str">
            <v>Yes</v>
          </cell>
          <cell r="U473" t="str">
            <v>Yes</v>
          </cell>
          <cell r="V473" t="str">
            <v>Yes</v>
          </cell>
          <cell r="W473" t="str">
            <v/>
          </cell>
        </row>
        <row r="474">
          <cell r="B474">
            <v>62553</v>
          </cell>
          <cell r="C474">
            <v>100</v>
          </cell>
          <cell r="D474" t="str">
            <v>Chicago 2002 Fund</v>
          </cell>
          <cell r="E474" t="str">
            <v>Victory Centre of River Oaks ILF aka Victory Centre of Calumet City</v>
          </cell>
          <cell r="F474" t="str">
            <v>River Oaks ILF Associates, L.P.</v>
          </cell>
          <cell r="G474" t="str">
            <v>Pathways--River Oaks ILF, Inc./Affordable Housing Continuum</v>
          </cell>
          <cell r="H474" t="str">
            <v>Erica Arellano</v>
          </cell>
          <cell r="I474" t="str">
            <v>Jennifer Rivera</v>
          </cell>
          <cell r="J474" t="str">
            <v>CohnReznick (Chicago)</v>
          </cell>
          <cell r="K474">
            <v>37622</v>
          </cell>
          <cell r="L474">
            <v>43677</v>
          </cell>
          <cell r="M474" t="str">
            <v>2018</v>
          </cell>
          <cell r="N474" t="str">
            <v>Moderate Rehab</v>
          </cell>
          <cell r="O474" t="str">
            <v/>
          </cell>
          <cell r="P474">
            <v>37944</v>
          </cell>
          <cell r="Q474" t="str">
            <v>MAKE ELECTION DECISION BASED ON CURRENT DEPRECIATION USEFUL LIFE *</v>
          </cell>
          <cell r="R474" t="str">
            <v/>
          </cell>
          <cell r="S474"/>
          <cell r="T474" t="str">
            <v>No</v>
          </cell>
          <cell r="U474" t="str">
            <v>No</v>
          </cell>
          <cell r="V474" t="str">
            <v>N/A</v>
          </cell>
          <cell r="W474" t="str">
            <v/>
          </cell>
        </row>
        <row r="475">
          <cell r="B475">
            <v>62558</v>
          </cell>
          <cell r="C475">
            <v>100</v>
          </cell>
          <cell r="D475" t="str">
            <v>NEF 2006</v>
          </cell>
          <cell r="E475" t="str">
            <v>Henry Perkins House</v>
          </cell>
          <cell r="F475" t="str">
            <v>Concern Riverhead LLC</v>
          </cell>
          <cell r="G475" t="str">
            <v>Concern for Independent Living, Inc.</v>
          </cell>
          <cell r="H475" t="str">
            <v>Lisa Taylor</v>
          </cell>
          <cell r="I475" t="str">
            <v>Tracey Ferrara</v>
          </cell>
          <cell r="J475" t="str">
            <v/>
          </cell>
          <cell r="K475">
            <v>38966</v>
          </cell>
          <cell r="L475" t="str">
            <v/>
          </cell>
          <cell r="M475" t="str">
            <v>2022</v>
          </cell>
          <cell r="N475" t="str">
            <v>Gut Rehab</v>
          </cell>
          <cell r="O475">
            <v>39460</v>
          </cell>
          <cell r="P475">
            <v>39610</v>
          </cell>
          <cell r="Q475" t="str">
            <v>YES</v>
          </cell>
          <cell r="R475">
            <v>2018</v>
          </cell>
          <cell r="S475">
            <v>2018</v>
          </cell>
          <cell r="T475" t="str">
            <v>Yes</v>
          </cell>
          <cell r="U475" t="str">
            <v>Yes</v>
          </cell>
          <cell r="V475" t="str">
            <v>Yes</v>
          </cell>
          <cell r="W475" t="str">
            <v/>
          </cell>
        </row>
        <row r="476">
          <cell r="B476">
            <v>62567</v>
          </cell>
          <cell r="C476">
            <v>45</v>
          </cell>
          <cell r="D476" t="str">
            <v>NEF 2004</v>
          </cell>
          <cell r="E476" t="str">
            <v>Riverside Village (RI)</v>
          </cell>
          <cell r="F476" t="str">
            <v>Riverside Village, L.P.</v>
          </cell>
          <cell r="G476" t="str">
            <v>Valley Affordable Housing Corporation (VAHC)</v>
          </cell>
          <cell r="H476" t="str">
            <v>Kimberly Pereira</v>
          </cell>
          <cell r="I476" t="str">
            <v>Tracey Ferrara</v>
          </cell>
          <cell r="J476" t="str">
            <v>Damiano, Burk &amp; Nuttall, P.C.</v>
          </cell>
          <cell r="K476">
            <v>39080</v>
          </cell>
          <cell r="L476" t="str">
            <v/>
          </cell>
          <cell r="M476" t="str">
            <v>2021</v>
          </cell>
          <cell r="N476" t="str">
            <v>Moderate Rehab</v>
          </cell>
          <cell r="O476">
            <v>39114</v>
          </cell>
          <cell r="P476">
            <v>39114</v>
          </cell>
          <cell r="Q476" t="str">
            <v>YES</v>
          </cell>
          <cell r="R476">
            <v>2018</v>
          </cell>
          <cell r="S476">
            <v>2018</v>
          </cell>
          <cell r="T476" t="str">
            <v>Yes</v>
          </cell>
          <cell r="U476" t="str">
            <v>Yes</v>
          </cell>
          <cell r="V476" t="str">
            <v>Yes</v>
          </cell>
          <cell r="W476" t="str">
            <v/>
          </cell>
        </row>
        <row r="477">
          <cell r="B477">
            <v>62567</v>
          </cell>
          <cell r="C477">
            <v>55</v>
          </cell>
          <cell r="D477" t="str">
            <v>NEF 2006</v>
          </cell>
          <cell r="E477" t="str">
            <v>Riverside Village (RI)</v>
          </cell>
          <cell r="F477" t="str">
            <v>Riverside Village, L.P.</v>
          </cell>
          <cell r="G477" t="str">
            <v>Valley Affordable Housing Corporation (VAHC)</v>
          </cell>
          <cell r="H477" t="str">
            <v>Kimberly Pereira</v>
          </cell>
          <cell r="I477" t="str">
            <v>Tracey Ferrara</v>
          </cell>
          <cell r="J477" t="str">
            <v>Damiano, Burk &amp; Nuttall, P.C.</v>
          </cell>
          <cell r="K477">
            <v>39080</v>
          </cell>
          <cell r="L477" t="str">
            <v/>
          </cell>
          <cell r="M477" t="str">
            <v>2021</v>
          </cell>
          <cell r="N477" t="str">
            <v>Moderate Rehab</v>
          </cell>
          <cell r="O477">
            <v>39114</v>
          </cell>
          <cell r="P477">
            <v>39114</v>
          </cell>
          <cell r="Q477" t="str">
            <v>YES</v>
          </cell>
          <cell r="R477">
            <v>2018</v>
          </cell>
          <cell r="S477">
            <v>2018</v>
          </cell>
          <cell r="T477" t="str">
            <v>Yes</v>
          </cell>
          <cell r="U477" t="str">
            <v>Yes</v>
          </cell>
          <cell r="V477" t="str">
            <v>Yes</v>
          </cell>
          <cell r="W477" t="str">
            <v/>
          </cell>
        </row>
        <row r="478">
          <cell r="B478">
            <v>62571</v>
          </cell>
          <cell r="C478">
            <v>100</v>
          </cell>
          <cell r="D478" t="str">
            <v>NEF 2007</v>
          </cell>
          <cell r="E478" t="str">
            <v>Albion Academy</v>
          </cell>
          <cell r="F478" t="str">
            <v>Albion Senior Living, LLC</v>
          </cell>
          <cell r="G478" t="str">
            <v>PathStone</v>
          </cell>
          <cell r="H478" t="str">
            <v>Judy Jackson</v>
          </cell>
          <cell r="I478" t="str">
            <v>Tracey Ferrara</v>
          </cell>
          <cell r="J478" t="str">
            <v>Heveron &amp; Company CPAs, PLLC</v>
          </cell>
          <cell r="K478">
            <v>39353</v>
          </cell>
          <cell r="L478" t="str">
            <v/>
          </cell>
          <cell r="M478" t="str">
            <v>2022</v>
          </cell>
          <cell r="N478" t="str">
            <v>Gut Rehab</v>
          </cell>
          <cell r="O478">
            <v>39661</v>
          </cell>
          <cell r="P478">
            <v>39813</v>
          </cell>
          <cell r="Q478" t="str">
            <v>NO</v>
          </cell>
          <cell r="R478" t="str">
            <v/>
          </cell>
          <cell r="S478"/>
          <cell r="T478" t="str">
            <v>No</v>
          </cell>
          <cell r="U478" t="str">
            <v>No</v>
          </cell>
          <cell r="V478" t="str">
            <v>No</v>
          </cell>
          <cell r="W478" t="str">
            <v/>
          </cell>
        </row>
        <row r="479">
          <cell r="B479">
            <v>62578</v>
          </cell>
          <cell r="C479">
            <v>100</v>
          </cell>
          <cell r="D479" t="str">
            <v>NEF 2006</v>
          </cell>
          <cell r="E479" t="str">
            <v>Metawaneenee Hills (Kingswood)</v>
          </cell>
          <cell r="F479" t="str">
            <v>Metawaneenee Hills Limited Partnership</v>
          </cell>
          <cell r="G479" t="str">
            <v>Metro Community Development, Inc</v>
          </cell>
          <cell r="H479" t="str">
            <v>Erica Arellano</v>
          </cell>
          <cell r="I479" t="str">
            <v>Jennifer Rivera</v>
          </cell>
          <cell r="J479" t="str">
            <v>Maner Costerisan CPAs</v>
          </cell>
          <cell r="K479">
            <v>39020</v>
          </cell>
          <cell r="L479" t="str">
            <v/>
          </cell>
          <cell r="M479" t="str">
            <v>2021</v>
          </cell>
          <cell r="N479" t="str">
            <v>New</v>
          </cell>
          <cell r="O479">
            <v>39356</v>
          </cell>
          <cell r="P479">
            <v>39308</v>
          </cell>
          <cell r="Q479" t="str">
            <v>NO</v>
          </cell>
          <cell r="R479" t="str">
            <v/>
          </cell>
          <cell r="S479"/>
          <cell r="T479" t="str">
            <v>No</v>
          </cell>
          <cell r="U479" t="str">
            <v>No</v>
          </cell>
          <cell r="V479" t="str">
            <v>No</v>
          </cell>
          <cell r="W479" t="str">
            <v/>
          </cell>
        </row>
        <row r="480">
          <cell r="B480">
            <v>62610</v>
          </cell>
          <cell r="C480">
            <v>100</v>
          </cell>
          <cell r="D480" t="str">
            <v>CITI Guaranteed Fund</v>
          </cell>
          <cell r="E480" t="str">
            <v>Charleston Place</v>
          </cell>
          <cell r="F480" t="str">
            <v>335 Greenacre Road LP</v>
          </cell>
          <cell r="G480" t="str">
            <v>Greenville Housing Authority</v>
          </cell>
          <cell r="H480" t="str">
            <v>Nicole Bush</v>
          </cell>
          <cell r="I480" t="str">
            <v>Tracey Ferrara</v>
          </cell>
          <cell r="J480" t="str">
            <v>Maletta &amp; Company</v>
          </cell>
          <cell r="K480">
            <v>38899</v>
          </cell>
          <cell r="L480" t="str">
            <v/>
          </cell>
          <cell r="M480" t="str">
            <v>2022</v>
          </cell>
          <cell r="N480" t="str">
            <v>New</v>
          </cell>
          <cell r="O480">
            <v>39295</v>
          </cell>
          <cell r="P480">
            <v>39244</v>
          </cell>
          <cell r="Q480" t="str">
            <v>NO</v>
          </cell>
          <cell r="R480" t="str">
            <v/>
          </cell>
          <cell r="S480"/>
          <cell r="T480" t="str">
            <v>No</v>
          </cell>
          <cell r="U480" t="str">
            <v>No</v>
          </cell>
          <cell r="V480" t="str">
            <v>No</v>
          </cell>
          <cell r="W480" t="str">
            <v/>
          </cell>
        </row>
        <row r="481">
          <cell r="B481">
            <v>62630</v>
          </cell>
          <cell r="C481">
            <v>100</v>
          </cell>
          <cell r="D481" t="str">
            <v>NEF 2006</v>
          </cell>
          <cell r="E481" t="str">
            <v>Forest Hills (NC)</v>
          </cell>
          <cell r="F481" t="str">
            <v>Forest Hills Housing LLC</v>
          </cell>
          <cell r="G481" t="str">
            <v>Northwestern Housing Enterprises, Inc.</v>
          </cell>
          <cell r="H481" t="str">
            <v>Nicole Bush</v>
          </cell>
          <cell r="I481" t="str">
            <v>Tracey Ferrara</v>
          </cell>
          <cell r="J481" t="str">
            <v>Bernard Robinson &amp; Company, LLP</v>
          </cell>
          <cell r="K481">
            <v>38881</v>
          </cell>
          <cell r="L481" t="str">
            <v/>
          </cell>
          <cell r="M481" t="str">
            <v>2021</v>
          </cell>
          <cell r="N481" t="str">
            <v>New</v>
          </cell>
          <cell r="O481">
            <v>39057</v>
          </cell>
          <cell r="P481">
            <v>39057</v>
          </cell>
          <cell r="Q481" t="str">
            <v>NO</v>
          </cell>
          <cell r="R481" t="str">
            <v/>
          </cell>
          <cell r="S481"/>
          <cell r="T481" t="str">
            <v>No</v>
          </cell>
          <cell r="U481" t="str">
            <v>No</v>
          </cell>
          <cell r="V481" t="str">
            <v>No</v>
          </cell>
          <cell r="W481" t="str">
            <v/>
          </cell>
        </row>
        <row r="482">
          <cell r="B482">
            <v>62632</v>
          </cell>
          <cell r="C482">
            <v>100</v>
          </cell>
          <cell r="D482" t="str">
            <v>NEF 2006</v>
          </cell>
          <cell r="E482" t="str">
            <v>Essex &amp; Bristol</v>
          </cell>
          <cell r="F482" t="str">
            <v>Essex &amp; Bristol Communities L.P.</v>
          </cell>
          <cell r="G482" t="str">
            <v>Cushing Development Corporation</v>
          </cell>
          <cell r="H482" t="str">
            <v>Kimberly Pereira</v>
          </cell>
          <cell r="I482" t="str">
            <v>Tracey Ferrara</v>
          </cell>
          <cell r="J482" t="str">
            <v>CohnReznick (Boston)</v>
          </cell>
          <cell r="K482">
            <v>38882</v>
          </cell>
          <cell r="L482">
            <v>43831</v>
          </cell>
          <cell r="M482" t="str">
            <v>2014</v>
          </cell>
          <cell r="N482" t="str">
            <v>Substantial Rehab</v>
          </cell>
          <cell r="O482" t="str">
            <v/>
          </cell>
          <cell r="P482">
            <v>36558</v>
          </cell>
          <cell r="Q482" t="str">
            <v>MAKE ELECTION DECISION BASED ON CURRENT DEPRECIATION USEFUL LIFE *</v>
          </cell>
          <cell r="R482" t="str">
            <v/>
          </cell>
          <cell r="S482">
            <v>2018</v>
          </cell>
          <cell r="T482" t="str">
            <v>Yes</v>
          </cell>
          <cell r="U482" t="str">
            <v>Yes</v>
          </cell>
          <cell r="V482" t="str">
            <v>Yes</v>
          </cell>
          <cell r="W482" t="str">
            <v/>
          </cell>
        </row>
        <row r="483">
          <cell r="B483">
            <v>62642</v>
          </cell>
          <cell r="C483">
            <v>100</v>
          </cell>
          <cell r="D483" t="str">
            <v>US Bank II - Rural</v>
          </cell>
          <cell r="E483" t="str">
            <v>Etzel Place Apartments III</v>
          </cell>
          <cell r="F483" t="str">
            <v>Etzel Place III, L.P.</v>
          </cell>
          <cell r="G483" t="str">
            <v>Vatterott Properties, Inc.</v>
          </cell>
          <cell r="H483" t="str">
            <v>Eileen Kelly</v>
          </cell>
          <cell r="I483" t="str">
            <v>Jennifer Rivera</v>
          </cell>
          <cell r="J483" t="str">
            <v>RubinBrown LLP (St. Louis)</v>
          </cell>
          <cell r="K483">
            <v>38877</v>
          </cell>
          <cell r="L483">
            <v>44135</v>
          </cell>
          <cell r="M483" t="str">
            <v>2016</v>
          </cell>
          <cell r="N483" t="str">
            <v>New</v>
          </cell>
          <cell r="O483" t="str">
            <v/>
          </cell>
          <cell r="P483">
            <v>36703</v>
          </cell>
          <cell r="Q483" t="str">
            <v>MAKE ELECTION DECISION BASED ON CURRENT DEPRECIATION USEFUL LIFE *</v>
          </cell>
          <cell r="R483" t="str">
            <v/>
          </cell>
          <cell r="S483"/>
          <cell r="T483" t="str">
            <v>No</v>
          </cell>
          <cell r="U483" t="str">
            <v>No</v>
          </cell>
          <cell r="V483" t="str">
            <v>No</v>
          </cell>
          <cell r="W483" t="str">
            <v/>
          </cell>
        </row>
        <row r="484">
          <cell r="B484">
            <v>62650</v>
          </cell>
          <cell r="C484">
            <v>100</v>
          </cell>
          <cell r="D484" t="str">
            <v>NEF 2006 II</v>
          </cell>
          <cell r="E484" t="str">
            <v>Crescent City Apartments</v>
          </cell>
          <cell r="F484" t="str">
            <v>CC Seabreeze, L.P.</v>
          </cell>
          <cell r="G484" t="str">
            <v>Rural Communities Housing Development Corporation</v>
          </cell>
          <cell r="H484" t="str">
            <v>Melanie Niemeyer</v>
          </cell>
          <cell r="I484" t="str">
            <v>Laura Pishion</v>
          </cell>
          <cell r="J484" t="str">
            <v>Tidwell Group (Columbus, OH)</v>
          </cell>
          <cell r="K484">
            <v>39013</v>
          </cell>
          <cell r="L484" t="str">
            <v/>
          </cell>
          <cell r="M484" t="str">
            <v>2021</v>
          </cell>
          <cell r="N484" t="str">
            <v>Moderate Rehab</v>
          </cell>
          <cell r="O484">
            <v>39356</v>
          </cell>
          <cell r="P484">
            <v>39083</v>
          </cell>
          <cell r="Q484" t="str">
            <v>YES</v>
          </cell>
          <cell r="R484">
            <v>2018</v>
          </cell>
          <cell r="S484">
            <v>2018</v>
          </cell>
          <cell r="T484" t="str">
            <v>Yes</v>
          </cell>
          <cell r="U484" t="str">
            <v>Yes</v>
          </cell>
          <cell r="V484" t="str">
            <v>Yes</v>
          </cell>
          <cell r="W484" t="str">
            <v/>
          </cell>
        </row>
        <row r="485">
          <cell r="B485">
            <v>62651</v>
          </cell>
          <cell r="C485">
            <v>100</v>
          </cell>
          <cell r="D485" t="str">
            <v>Chicago 2003 Fund</v>
          </cell>
          <cell r="E485" t="str">
            <v>Woodstock Senior Apartments</v>
          </cell>
          <cell r="F485" t="str">
            <v>Woodstock Apartments L.P.</v>
          </cell>
          <cell r="G485" t="str">
            <v>Nolan Development Corp.</v>
          </cell>
          <cell r="H485" t="str">
            <v>Eileen Kelly</v>
          </cell>
          <cell r="I485" t="str">
            <v>Jennifer Rivera</v>
          </cell>
          <cell r="J485" t="str">
            <v>Haran &amp; Associates, Ltd.</v>
          </cell>
          <cell r="K485">
            <v>38075</v>
          </cell>
          <cell r="L485" t="str">
            <v/>
          </cell>
          <cell r="M485" t="str">
            <v>2019</v>
          </cell>
          <cell r="N485" t="str">
            <v>New</v>
          </cell>
          <cell r="O485" t="str">
            <v/>
          </cell>
          <cell r="P485">
            <v>38351</v>
          </cell>
          <cell r="Q485" t="str">
            <v>NO</v>
          </cell>
          <cell r="R485" t="str">
            <v/>
          </cell>
          <cell r="S485"/>
          <cell r="T485" t="str">
            <v>No</v>
          </cell>
          <cell r="U485" t="str">
            <v>No</v>
          </cell>
          <cell r="V485" t="str">
            <v>No</v>
          </cell>
          <cell r="W485" t="str">
            <v/>
          </cell>
        </row>
        <row r="486">
          <cell r="B486">
            <v>62654</v>
          </cell>
          <cell r="C486">
            <v>100</v>
          </cell>
          <cell r="D486" t="str">
            <v>NEF 2006</v>
          </cell>
          <cell r="E486" t="str">
            <v>St. John Townhomes</v>
          </cell>
          <cell r="F486" t="str">
            <v>St. John Townhomes, L.P.</v>
          </cell>
          <cell r="G486" t="str">
            <v>St. John Fruit Belt CDC</v>
          </cell>
          <cell r="H486" t="str">
            <v>Jessica Polak</v>
          </cell>
          <cell r="I486" t="str">
            <v>Tracey Ferrara</v>
          </cell>
          <cell r="J486" t="str">
            <v>EFPR Group</v>
          </cell>
          <cell r="K486">
            <v>38982</v>
          </cell>
          <cell r="L486" t="str">
            <v/>
          </cell>
          <cell r="M486" t="str">
            <v>2021</v>
          </cell>
          <cell r="N486" t="str">
            <v>New</v>
          </cell>
          <cell r="O486" t="str">
            <v/>
          </cell>
          <cell r="P486">
            <v>39386</v>
          </cell>
          <cell r="Q486" t="str">
            <v>NO</v>
          </cell>
          <cell r="R486" t="str">
            <v/>
          </cell>
          <cell r="S486"/>
          <cell r="T486" t="str">
            <v>No</v>
          </cell>
          <cell r="U486" t="str">
            <v>No</v>
          </cell>
          <cell r="V486" t="str">
            <v>No</v>
          </cell>
          <cell r="W486" t="str">
            <v/>
          </cell>
        </row>
        <row r="487">
          <cell r="B487">
            <v>62670</v>
          </cell>
          <cell r="C487">
            <v>100</v>
          </cell>
          <cell r="D487" t="str">
            <v>Chicago 2003 Fund</v>
          </cell>
          <cell r="E487" t="str">
            <v>Sala Flats</v>
          </cell>
          <cell r="F487" t="str">
            <v>Sala Flats L.P.</v>
          </cell>
          <cell r="G487" t="str">
            <v>Brinshore Development, LLC</v>
          </cell>
          <cell r="H487" t="str">
            <v>Eileen Kelly</v>
          </cell>
          <cell r="I487" t="str">
            <v>Jennifer Rivera</v>
          </cell>
          <cell r="J487" t="str">
            <v>Dauby O' Connor &amp; Zaleski LLC</v>
          </cell>
          <cell r="K487">
            <v>38086</v>
          </cell>
          <cell r="L487">
            <v>43921</v>
          </cell>
          <cell r="M487" t="str">
            <v>2019</v>
          </cell>
          <cell r="N487" t="str">
            <v>Substantial Rehab</v>
          </cell>
          <cell r="O487" t="str">
            <v/>
          </cell>
          <cell r="P487">
            <v>38443</v>
          </cell>
          <cell r="Q487" t="str">
            <v>NO</v>
          </cell>
          <cell r="R487" t="str">
            <v/>
          </cell>
          <cell r="S487"/>
          <cell r="T487" t="str">
            <v>No</v>
          </cell>
          <cell r="U487" t="str">
            <v>No</v>
          </cell>
          <cell r="V487" t="str">
            <v>No</v>
          </cell>
          <cell r="W487" t="str">
            <v/>
          </cell>
        </row>
        <row r="488">
          <cell r="B488">
            <v>62671</v>
          </cell>
          <cell r="C488">
            <v>65.260099999999994</v>
          </cell>
          <cell r="D488" t="str">
            <v>Chicago 2003 Fund</v>
          </cell>
          <cell r="E488" t="str">
            <v>Pioneer Gardens</v>
          </cell>
          <cell r="F488" t="str">
            <v>Pioneer Gardens Sr. Housing L.P.</v>
          </cell>
          <cell r="G488" t="str">
            <v>South Park Affordable Housing</v>
          </cell>
          <cell r="H488" t="str">
            <v>Erica Arellano</v>
          </cell>
          <cell r="I488" t="str">
            <v>Jennifer Rivera</v>
          </cell>
          <cell r="J488" t="str">
            <v>RubinBrown LLP (Chicago)</v>
          </cell>
          <cell r="K488">
            <v>38200</v>
          </cell>
          <cell r="L488" t="str">
            <v/>
          </cell>
          <cell r="M488" t="str">
            <v>2021</v>
          </cell>
          <cell r="N488" t="str">
            <v>New</v>
          </cell>
          <cell r="O488" t="str">
            <v/>
          </cell>
          <cell r="P488">
            <v>39008</v>
          </cell>
          <cell r="Q488" t="str">
            <v>YES</v>
          </cell>
          <cell r="R488">
            <v>2018</v>
          </cell>
          <cell r="S488">
            <v>2018</v>
          </cell>
          <cell r="T488" t="str">
            <v>Yes</v>
          </cell>
          <cell r="U488" t="str">
            <v>Yes</v>
          </cell>
          <cell r="V488" t="str">
            <v>Yes</v>
          </cell>
          <cell r="W488" t="str">
            <v/>
          </cell>
        </row>
        <row r="489">
          <cell r="B489">
            <v>62671</v>
          </cell>
          <cell r="C489">
            <v>34.74</v>
          </cell>
          <cell r="D489" t="str">
            <v>Chicago 2004 Fund</v>
          </cell>
          <cell r="E489" t="str">
            <v>Pioneer Gardens</v>
          </cell>
          <cell r="F489" t="str">
            <v>Pioneer Gardens Sr. Housing L.P.</v>
          </cell>
          <cell r="G489" t="str">
            <v>South Park Affordable Housing</v>
          </cell>
          <cell r="H489" t="str">
            <v>Erica Arellano</v>
          </cell>
          <cell r="I489" t="str">
            <v>Jennifer Rivera</v>
          </cell>
          <cell r="J489" t="str">
            <v>RubinBrown LLP (Chicago)</v>
          </cell>
          <cell r="K489">
            <v>38200</v>
          </cell>
          <cell r="L489" t="str">
            <v/>
          </cell>
          <cell r="M489" t="str">
            <v>2021</v>
          </cell>
          <cell r="N489" t="str">
            <v>New</v>
          </cell>
          <cell r="O489" t="str">
            <v/>
          </cell>
          <cell r="P489">
            <v>39008</v>
          </cell>
          <cell r="Q489" t="str">
            <v>YES</v>
          </cell>
          <cell r="R489">
            <v>2018</v>
          </cell>
          <cell r="S489">
            <v>2018</v>
          </cell>
          <cell r="T489" t="str">
            <v>Yes</v>
          </cell>
          <cell r="U489" t="str">
            <v>Yes</v>
          </cell>
          <cell r="V489" t="str">
            <v>Yes</v>
          </cell>
          <cell r="W489" t="str">
            <v/>
          </cell>
        </row>
        <row r="490">
          <cell r="B490">
            <v>62675</v>
          </cell>
          <cell r="C490">
            <v>100</v>
          </cell>
          <cell r="D490" t="str">
            <v>NEF 2006</v>
          </cell>
          <cell r="E490" t="str">
            <v>Paul G. Stewart Phase I&amp;II</v>
          </cell>
          <cell r="F490" t="str">
            <v>Charles A. Beckett Associates Limited Partnership</v>
          </cell>
          <cell r="G490" t="str">
            <v>Peoples Consumer Co-Operative</v>
          </cell>
          <cell r="H490" t="str">
            <v>Eileen Kelly</v>
          </cell>
          <cell r="I490" t="str">
            <v>Jennifer Rivera</v>
          </cell>
          <cell r="J490" t="str">
            <v>CohnReznick (Chicago)</v>
          </cell>
          <cell r="K490">
            <v>39079</v>
          </cell>
          <cell r="L490" t="str">
            <v/>
          </cell>
          <cell r="M490" t="str">
            <v>2021</v>
          </cell>
          <cell r="N490" t="str">
            <v>Moderate Rehab</v>
          </cell>
          <cell r="O490">
            <v>39753</v>
          </cell>
          <cell r="P490">
            <v>39448</v>
          </cell>
          <cell r="Q490" t="str">
            <v>YES</v>
          </cell>
          <cell r="R490">
            <v>2018</v>
          </cell>
          <cell r="S490">
            <v>2018</v>
          </cell>
          <cell r="T490" t="str">
            <v>Yes</v>
          </cell>
          <cell r="U490" t="str">
            <v>Yes</v>
          </cell>
          <cell r="V490" t="str">
            <v>Yes</v>
          </cell>
          <cell r="W490" t="str">
            <v/>
          </cell>
        </row>
        <row r="491">
          <cell r="B491">
            <v>62677</v>
          </cell>
          <cell r="C491">
            <v>100</v>
          </cell>
          <cell r="D491" t="str">
            <v>NEF 2009</v>
          </cell>
          <cell r="E491" t="str">
            <v>Rosa Parks Apartments (IL)</v>
          </cell>
          <cell r="F491" t="str">
            <v>Rosa Parks Limited Partnership</v>
          </cell>
          <cell r="G491" t="str">
            <v>Bickerdike Redevelopment Corporation</v>
          </cell>
          <cell r="H491" t="str">
            <v>Eileen Kelly</v>
          </cell>
          <cell r="I491" t="str">
            <v>Jennifer Rivera</v>
          </cell>
          <cell r="J491" t="str">
            <v>RubinBrown LLP (Chicago)</v>
          </cell>
          <cell r="K491">
            <v>39688</v>
          </cell>
          <cell r="L491" t="str">
            <v/>
          </cell>
          <cell r="M491" t="str">
            <v>2024</v>
          </cell>
          <cell r="N491" t="str">
            <v>New</v>
          </cell>
          <cell r="O491">
            <v>40269</v>
          </cell>
          <cell r="P491">
            <v>40297</v>
          </cell>
          <cell r="Q491" t="str">
            <v>YES</v>
          </cell>
          <cell r="R491">
            <v>2018</v>
          </cell>
          <cell r="S491">
            <v>2018</v>
          </cell>
          <cell r="T491" t="str">
            <v>Yes</v>
          </cell>
          <cell r="U491" t="str">
            <v>Yes</v>
          </cell>
          <cell r="V491" t="str">
            <v>Yes</v>
          </cell>
          <cell r="W491" t="str">
            <v/>
          </cell>
        </row>
        <row r="492">
          <cell r="B492">
            <v>62689</v>
          </cell>
          <cell r="C492">
            <v>100</v>
          </cell>
          <cell r="D492" t="str">
            <v>BAF III Fund</v>
          </cell>
          <cell r="E492" t="str">
            <v>Northridge Homes II</v>
          </cell>
          <cell r="F492" t="str">
            <v>Northridge Homes II, LP</v>
          </cell>
          <cell r="G492" t="str">
            <v>Wyoming County Community Action, Inc.</v>
          </cell>
          <cell r="H492" t="str">
            <v>Jessica Polak</v>
          </cell>
          <cell r="I492" t="str">
            <v>Tracey Ferrara</v>
          </cell>
          <cell r="J492" t="str">
            <v>Bonadio &amp; Co LLP</v>
          </cell>
          <cell r="K492">
            <v>40534</v>
          </cell>
          <cell r="L492" t="str">
            <v/>
          </cell>
          <cell r="M492" t="str">
            <v>2026</v>
          </cell>
          <cell r="N492" t="str">
            <v>New</v>
          </cell>
          <cell r="O492">
            <v>40969</v>
          </cell>
          <cell r="P492">
            <v>40948</v>
          </cell>
          <cell r="Q492" t="str">
            <v>NO</v>
          </cell>
          <cell r="R492" t="str">
            <v/>
          </cell>
          <cell r="S492"/>
          <cell r="T492" t="str">
            <v>No</v>
          </cell>
          <cell r="U492" t="str">
            <v>No</v>
          </cell>
          <cell r="V492" t="str">
            <v>No</v>
          </cell>
          <cell r="W492" t="str">
            <v/>
          </cell>
        </row>
        <row r="493">
          <cell r="B493">
            <v>62690</v>
          </cell>
          <cell r="C493">
            <v>100</v>
          </cell>
          <cell r="D493" t="str">
            <v>NEF 2007</v>
          </cell>
          <cell r="E493" t="str">
            <v>Cypress Plaza Mews</v>
          </cell>
          <cell r="F493" t="str">
            <v>Cypress Plaza Group L.P.</v>
          </cell>
          <cell r="G493" t="str">
            <v>Cypress Hills Local Development Corporation, Inc.</v>
          </cell>
          <cell r="H493" t="str">
            <v>Rayla Maurin</v>
          </cell>
          <cell r="I493" t="str">
            <v>Lisa Taylor</v>
          </cell>
          <cell r="J493" t="str">
            <v>Tyrone Anthony Sellers, CPA</v>
          </cell>
          <cell r="K493">
            <v>39393</v>
          </cell>
          <cell r="L493" t="str">
            <v/>
          </cell>
          <cell r="M493" t="str">
            <v>2023</v>
          </cell>
          <cell r="N493" t="str">
            <v>New</v>
          </cell>
          <cell r="O493">
            <v>39867</v>
          </cell>
          <cell r="P493">
            <v>39931</v>
          </cell>
          <cell r="Q493" t="str">
            <v>YES</v>
          </cell>
          <cell r="R493">
            <v>2018</v>
          </cell>
          <cell r="S493">
            <v>2018</v>
          </cell>
          <cell r="T493" t="str">
            <v>Yes</v>
          </cell>
          <cell r="U493" t="str">
            <v>Yes</v>
          </cell>
          <cell r="V493" t="str">
            <v>Yes</v>
          </cell>
          <cell r="W493" t="str">
            <v/>
          </cell>
        </row>
        <row r="494">
          <cell r="B494">
            <v>62697</v>
          </cell>
          <cell r="C494">
            <v>100</v>
          </cell>
          <cell r="D494" t="str">
            <v>NEF 2007 II</v>
          </cell>
          <cell r="E494" t="str">
            <v>Renaissance Place</v>
          </cell>
          <cell r="F494" t="str">
            <v>Renaissance Place Development Limited Partnership</v>
          </cell>
          <cell r="G494" t="str">
            <v>Ville Platte Housing Authority (LA)</v>
          </cell>
          <cell r="H494" t="str">
            <v>Sandy Baker</v>
          </cell>
          <cell r="I494" t="str">
            <v>Jennifer Rivera</v>
          </cell>
          <cell r="J494" t="str">
            <v>Bond &amp; Tousignant, LLC</v>
          </cell>
          <cell r="K494">
            <v>39400</v>
          </cell>
          <cell r="L494" t="str">
            <v/>
          </cell>
          <cell r="M494" t="str">
            <v>2023</v>
          </cell>
          <cell r="N494" t="str">
            <v>New</v>
          </cell>
          <cell r="O494" t="str">
            <v/>
          </cell>
          <cell r="P494">
            <v>39762</v>
          </cell>
          <cell r="Q494" t="str">
            <v>NO</v>
          </cell>
          <cell r="R494" t="str">
            <v/>
          </cell>
          <cell r="S494"/>
          <cell r="T494" t="str">
            <v>No</v>
          </cell>
          <cell r="U494" t="str">
            <v>No</v>
          </cell>
          <cell r="V494" t="str">
            <v>No</v>
          </cell>
          <cell r="W494" t="str">
            <v/>
          </cell>
        </row>
        <row r="495">
          <cell r="B495">
            <v>62698</v>
          </cell>
          <cell r="C495">
            <v>100</v>
          </cell>
          <cell r="D495" t="str">
            <v>NEF 2006 II</v>
          </cell>
          <cell r="E495" t="str">
            <v>Bayou Place I</v>
          </cell>
          <cell r="F495" t="str">
            <v>Bayou Place Development I Limited Partnership</v>
          </cell>
          <cell r="G495" t="str">
            <v>Housing Authority of New Iberia (LA)</v>
          </cell>
          <cell r="H495" t="str">
            <v>Sandy Baker</v>
          </cell>
          <cell r="I495" t="str">
            <v>Jennifer Rivera</v>
          </cell>
          <cell r="J495" t="str">
            <v>Bond &amp; Tousignant, LLC</v>
          </cell>
          <cell r="K495">
            <v>39197</v>
          </cell>
          <cell r="L495" t="str">
            <v/>
          </cell>
          <cell r="M495" t="str">
            <v>2023</v>
          </cell>
          <cell r="N495" t="str">
            <v>New</v>
          </cell>
          <cell r="O495" t="str">
            <v/>
          </cell>
          <cell r="P495">
            <v>39801</v>
          </cell>
          <cell r="Q495" t="str">
            <v>NO</v>
          </cell>
          <cell r="R495" t="str">
            <v/>
          </cell>
          <cell r="S495"/>
          <cell r="T495" t="str">
            <v>No</v>
          </cell>
          <cell r="U495" t="str">
            <v>No</v>
          </cell>
          <cell r="V495" t="str">
            <v>No</v>
          </cell>
          <cell r="W495" t="str">
            <v/>
          </cell>
        </row>
        <row r="496">
          <cell r="B496">
            <v>62705</v>
          </cell>
          <cell r="C496">
            <v>100</v>
          </cell>
          <cell r="D496" t="str">
            <v>NEF 2007</v>
          </cell>
          <cell r="E496" t="str">
            <v>Orchard Creek (LA)</v>
          </cell>
          <cell r="F496" t="str">
            <v>Orchard Creek Development Limited Partnership</v>
          </cell>
          <cell r="G496" t="str">
            <v>Ruston Housing Authority (LA)</v>
          </cell>
          <cell r="H496" t="str">
            <v>Sandy Baker</v>
          </cell>
          <cell r="I496" t="str">
            <v>Jennifer Rivera</v>
          </cell>
          <cell r="J496" t="str">
            <v>Bond &amp; Tousignant, LLC</v>
          </cell>
          <cell r="K496">
            <v>39293</v>
          </cell>
          <cell r="L496" t="str">
            <v/>
          </cell>
          <cell r="M496" t="str">
            <v>2023</v>
          </cell>
          <cell r="N496" t="str">
            <v>New</v>
          </cell>
          <cell r="O496">
            <v>39593</v>
          </cell>
          <cell r="P496">
            <v>39660</v>
          </cell>
          <cell r="Q496" t="str">
            <v>NO</v>
          </cell>
          <cell r="R496" t="str">
            <v/>
          </cell>
          <cell r="S496"/>
          <cell r="T496" t="str">
            <v>No</v>
          </cell>
          <cell r="U496" t="str">
            <v>No</v>
          </cell>
          <cell r="V496" t="str">
            <v>No</v>
          </cell>
          <cell r="W496" t="str">
            <v/>
          </cell>
        </row>
        <row r="497">
          <cell r="B497">
            <v>62711</v>
          </cell>
          <cell r="C497">
            <v>100</v>
          </cell>
          <cell r="D497" t="str">
            <v>NEF 2006</v>
          </cell>
          <cell r="E497" t="str">
            <v>Park Club Apartments</v>
          </cell>
          <cell r="F497" t="str">
            <v>Park Club Apartments, LLC</v>
          </cell>
          <cell r="G497" t="str">
            <v>Millennium Housing Foundation, Inc.</v>
          </cell>
          <cell r="H497" t="str">
            <v>Erica Arellano</v>
          </cell>
          <cell r="I497" t="str">
            <v>Jennifer Rivera</v>
          </cell>
          <cell r="J497" t="str">
            <v>Dauby O' Connor &amp; Zaleski LLC</v>
          </cell>
          <cell r="K497">
            <v>39072</v>
          </cell>
          <cell r="L497">
            <v>43524</v>
          </cell>
          <cell r="M497" t="str">
            <v>2021</v>
          </cell>
          <cell r="N497" t="str">
            <v>Moderate Rehab</v>
          </cell>
          <cell r="O497">
            <v>39083</v>
          </cell>
          <cell r="P497">
            <v>39083</v>
          </cell>
          <cell r="Q497" t="str">
            <v>YES</v>
          </cell>
          <cell r="R497">
            <v>2018</v>
          </cell>
          <cell r="S497">
            <v>2018</v>
          </cell>
          <cell r="T497" t="str">
            <v>Yes</v>
          </cell>
          <cell r="U497" t="str">
            <v>Yes</v>
          </cell>
          <cell r="V497" t="str">
            <v>Yes</v>
          </cell>
          <cell r="W497" t="str">
            <v/>
          </cell>
        </row>
        <row r="498">
          <cell r="B498">
            <v>62715</v>
          </cell>
          <cell r="C498">
            <v>100</v>
          </cell>
          <cell r="D498" t="str">
            <v>Chicago 2004 Fund</v>
          </cell>
          <cell r="E498" t="str">
            <v>Victory Centre of Bartlett SLF aka Bartlett Apartments</v>
          </cell>
          <cell r="F498" t="str">
            <v>Bartlett SLFAssociates, L.P.</v>
          </cell>
          <cell r="G498" t="str">
            <v>Pathway Senior Living</v>
          </cell>
          <cell r="H498" t="str">
            <v>Erica Arellano</v>
          </cell>
          <cell r="I498" t="str">
            <v>Jennifer Rivera</v>
          </cell>
          <cell r="J498" t="str">
            <v>CohnReznick (Chicago)</v>
          </cell>
          <cell r="K498">
            <v>38560</v>
          </cell>
          <cell r="L498" t="str">
            <v/>
          </cell>
          <cell r="M498" t="str">
            <v>2021</v>
          </cell>
          <cell r="N498" t="str">
            <v>New</v>
          </cell>
          <cell r="O498">
            <v>39052</v>
          </cell>
          <cell r="P498">
            <v>39043</v>
          </cell>
          <cell r="Q498" t="str">
            <v>NO</v>
          </cell>
          <cell r="R498" t="str">
            <v/>
          </cell>
          <cell r="S498"/>
          <cell r="T498" t="str">
            <v>No</v>
          </cell>
          <cell r="U498" t="str">
            <v>No</v>
          </cell>
          <cell r="V498" t="str">
            <v>No</v>
          </cell>
          <cell r="W498" t="str">
            <v/>
          </cell>
        </row>
        <row r="499">
          <cell r="B499">
            <v>62716</v>
          </cell>
          <cell r="C499">
            <v>100</v>
          </cell>
          <cell r="D499" t="str">
            <v>NEF 2006</v>
          </cell>
          <cell r="E499" t="str">
            <v>Ross &amp; Durant Apartments</v>
          </cell>
          <cell r="F499" t="str">
            <v>Ross and Durant, L.P.</v>
          </cell>
          <cell r="G499" t="str">
            <v>Orange Housing Development Corporation (OHDC)</v>
          </cell>
          <cell r="H499" t="str">
            <v>Gina Nelson</v>
          </cell>
          <cell r="I499" t="str">
            <v>Laura Pishion</v>
          </cell>
          <cell r="J499" t="str">
            <v>CohnReznick (Atlanta)</v>
          </cell>
          <cell r="K499">
            <v>38847</v>
          </cell>
          <cell r="L499" t="str">
            <v/>
          </cell>
          <cell r="M499" t="str">
            <v>2021</v>
          </cell>
          <cell r="N499" t="str">
            <v>Moderate Rehab</v>
          </cell>
          <cell r="O499">
            <v>39083</v>
          </cell>
          <cell r="P499">
            <v>39173</v>
          </cell>
          <cell r="Q499" t="str">
            <v>NO</v>
          </cell>
          <cell r="R499" t="str">
            <v/>
          </cell>
          <cell r="S499"/>
          <cell r="T499" t="str">
            <v>No</v>
          </cell>
          <cell r="U499" t="str">
            <v>No</v>
          </cell>
          <cell r="V499" t="str">
            <v>No</v>
          </cell>
          <cell r="W499" t="str">
            <v/>
          </cell>
        </row>
        <row r="500">
          <cell r="B500">
            <v>62717</v>
          </cell>
          <cell r="C500">
            <v>100</v>
          </cell>
          <cell r="D500" t="str">
            <v>NEF 2006 II</v>
          </cell>
          <cell r="E500" t="str">
            <v>Heritage Apartments (IA)</v>
          </cell>
          <cell r="F500" t="str">
            <v>Waterloo Affordable Housing, LLC</v>
          </cell>
          <cell r="G500" t="str">
            <v>Central States Development, LLC</v>
          </cell>
          <cell r="H500" t="str">
            <v>Sandy Baker</v>
          </cell>
          <cell r="I500" t="str">
            <v>Jennifer Rivera</v>
          </cell>
          <cell r="J500" t="str">
            <v>Dunbar, Murphy &amp; Co.</v>
          </cell>
          <cell r="K500">
            <v>39052</v>
          </cell>
          <cell r="L500" t="str">
            <v/>
          </cell>
          <cell r="M500" t="str">
            <v>2022</v>
          </cell>
          <cell r="N500" t="str">
            <v>Moderate Rehab</v>
          </cell>
          <cell r="O500" t="str">
            <v/>
          </cell>
          <cell r="P500">
            <v>39442</v>
          </cell>
          <cell r="Q500" t="str">
            <v>NO</v>
          </cell>
          <cell r="R500" t="str">
            <v/>
          </cell>
          <cell r="S500"/>
          <cell r="T500" t="str">
            <v>No</v>
          </cell>
          <cell r="U500" t="str">
            <v/>
          </cell>
          <cell r="V500" t="str">
            <v/>
          </cell>
          <cell r="W500" t="str">
            <v/>
          </cell>
        </row>
        <row r="501">
          <cell r="B501">
            <v>62718</v>
          </cell>
          <cell r="C501">
            <v>100</v>
          </cell>
          <cell r="D501" t="str">
            <v>NEF 2006 II</v>
          </cell>
          <cell r="E501" t="str">
            <v>New Visions Center</v>
          </cell>
          <cell r="F501" t="str">
            <v>Council Bluffs Housing for the Homeless, LLC</v>
          </cell>
          <cell r="G501" t="str">
            <v>Central States Development, LLC</v>
          </cell>
          <cell r="H501" t="str">
            <v>Sandy Baker</v>
          </cell>
          <cell r="I501" t="str">
            <v>Jennifer Rivera</v>
          </cell>
          <cell r="J501" t="str">
            <v xml:space="preserve">The McMillen Company, PC </v>
          </cell>
          <cell r="K501">
            <v>39168</v>
          </cell>
          <cell r="L501" t="str">
            <v/>
          </cell>
          <cell r="M501" t="str">
            <v>2022</v>
          </cell>
          <cell r="N501" t="str">
            <v>New</v>
          </cell>
          <cell r="O501">
            <v>39600</v>
          </cell>
          <cell r="P501">
            <v>39689</v>
          </cell>
          <cell r="Q501" t="str">
            <v>NO</v>
          </cell>
          <cell r="R501" t="str">
            <v/>
          </cell>
          <cell r="S501"/>
          <cell r="T501" t="str">
            <v>No</v>
          </cell>
          <cell r="U501" t="str">
            <v>No</v>
          </cell>
          <cell r="V501" t="str">
            <v>No</v>
          </cell>
          <cell r="W501" t="str">
            <v/>
          </cell>
        </row>
        <row r="502">
          <cell r="B502">
            <v>62719</v>
          </cell>
          <cell r="C502">
            <v>100</v>
          </cell>
          <cell r="D502" t="str">
            <v>NEF 2007 II</v>
          </cell>
          <cell r="E502" t="str">
            <v>Southeast Toledo Homes II</v>
          </cell>
          <cell r="F502" t="str">
            <v>South Toledo Homes II LTD</v>
          </cell>
          <cell r="G502" t="str">
            <v>Neighborhood Housing Services of Toledo, Inc.</v>
          </cell>
          <cell r="H502" t="str">
            <v>Lisa Days</v>
          </cell>
          <cell r="I502" t="str">
            <v>Tracey Ferrara</v>
          </cell>
          <cell r="J502" t="str">
            <v>DeMarco &amp; Associates</v>
          </cell>
          <cell r="K502">
            <v>39435</v>
          </cell>
          <cell r="L502" t="str">
            <v/>
          </cell>
          <cell r="M502" t="str">
            <v>2022</v>
          </cell>
          <cell r="N502" t="str">
            <v>New</v>
          </cell>
          <cell r="O502">
            <v>39692</v>
          </cell>
          <cell r="P502">
            <v>39672</v>
          </cell>
          <cell r="Q502" t="str">
            <v>NO</v>
          </cell>
          <cell r="R502" t="str">
            <v/>
          </cell>
          <cell r="S502"/>
          <cell r="T502" t="str">
            <v>No</v>
          </cell>
          <cell r="U502" t="str">
            <v>No</v>
          </cell>
          <cell r="V502" t="str">
            <v>No</v>
          </cell>
          <cell r="W502" t="str">
            <v/>
          </cell>
        </row>
        <row r="503">
          <cell r="B503">
            <v>62726</v>
          </cell>
          <cell r="C503">
            <v>100</v>
          </cell>
          <cell r="D503" t="str">
            <v>Chicago 2004 Fund</v>
          </cell>
          <cell r="E503" t="str">
            <v>Central City Apartments</v>
          </cell>
          <cell r="F503" t="str">
            <v>East Lake/Central City LP</v>
          </cell>
          <cell r="G503" t="str">
            <v>East Lake Management &amp; Development Corp.</v>
          </cell>
          <cell r="H503" t="str">
            <v>Eileen Kelly</v>
          </cell>
          <cell r="I503" t="str">
            <v>Jennifer Rivera</v>
          </cell>
          <cell r="J503" t="str">
            <v>Haran &amp; Associates, Ltd.</v>
          </cell>
          <cell r="K503">
            <v>38330</v>
          </cell>
          <cell r="L503" t="str">
            <v/>
          </cell>
          <cell r="M503" t="str">
            <v>2020</v>
          </cell>
          <cell r="N503" t="str">
            <v>New</v>
          </cell>
          <cell r="O503" t="str">
            <v/>
          </cell>
          <cell r="P503">
            <v>38822</v>
          </cell>
          <cell r="Q503" t="str">
            <v>YES</v>
          </cell>
          <cell r="R503">
            <v>2018</v>
          </cell>
          <cell r="S503">
            <v>2018</v>
          </cell>
          <cell r="T503" t="str">
            <v>Yes</v>
          </cell>
          <cell r="U503" t="str">
            <v>Yes</v>
          </cell>
          <cell r="V503" t="str">
            <v>Yes</v>
          </cell>
          <cell r="W503" t="str">
            <v/>
          </cell>
        </row>
        <row r="504">
          <cell r="B504">
            <v>62727</v>
          </cell>
          <cell r="C504">
            <v>100</v>
          </cell>
          <cell r="D504" t="str">
            <v>Chicago 2004 Fund</v>
          </cell>
          <cell r="E504" t="str">
            <v>West Haven Park Tower</v>
          </cell>
          <cell r="F504" t="str">
            <v>WHP Tower Rental LLC</v>
          </cell>
          <cell r="G504" t="str">
            <v>The Michaels Development Company I, L.P.</v>
          </cell>
          <cell r="H504" t="str">
            <v>Eileen Kelly</v>
          </cell>
          <cell r="I504" t="str">
            <v>Jennifer Rivera</v>
          </cell>
          <cell r="J504" t="str">
            <v>Dauby O' Connor &amp; Zaleski LLC</v>
          </cell>
          <cell r="K504">
            <v>38348</v>
          </cell>
          <cell r="L504" t="str">
            <v/>
          </cell>
          <cell r="M504" t="str">
            <v>2020</v>
          </cell>
          <cell r="N504" t="str">
            <v>New</v>
          </cell>
          <cell r="O504" t="str">
            <v/>
          </cell>
          <cell r="P504">
            <v>38919</v>
          </cell>
          <cell r="Q504" t="str">
            <v>YES</v>
          </cell>
          <cell r="R504">
            <v>2018</v>
          </cell>
          <cell r="S504">
            <v>2018</v>
          </cell>
          <cell r="T504" t="str">
            <v>Yes</v>
          </cell>
          <cell r="U504" t="str">
            <v>Yes</v>
          </cell>
          <cell r="V504" t="str">
            <v>Yes</v>
          </cell>
          <cell r="W504" t="str">
            <v/>
          </cell>
        </row>
        <row r="505">
          <cell r="B505">
            <v>62729</v>
          </cell>
          <cell r="C505">
            <v>100</v>
          </cell>
          <cell r="D505" t="str">
            <v>NEF 2007</v>
          </cell>
          <cell r="E505" t="str">
            <v>Wiggins Estate</v>
          </cell>
          <cell r="F505" t="str">
            <v>Wiggins Estate, LLC</v>
          </cell>
          <cell r="G505" t="str">
            <v>Pearl River Valley Opportunity</v>
          </cell>
          <cell r="H505" t="str">
            <v>Alyssa Brown</v>
          </cell>
          <cell r="I505" t="str">
            <v>Jennifer Rivera</v>
          </cell>
          <cell r="J505" t="str">
            <v>Matthews, Cutrer &amp; Lindsay, PLLC</v>
          </cell>
          <cell r="K505">
            <v>39307</v>
          </cell>
          <cell r="L505" t="str">
            <v/>
          </cell>
          <cell r="M505" t="str">
            <v>2023</v>
          </cell>
          <cell r="N505" t="str">
            <v>New</v>
          </cell>
          <cell r="O505">
            <v>39569</v>
          </cell>
          <cell r="P505">
            <v>39750</v>
          </cell>
          <cell r="Q505" t="str">
            <v>YES</v>
          </cell>
          <cell r="R505">
            <v>2022</v>
          </cell>
          <cell r="S505"/>
          <cell r="T505" t="str">
            <v>No</v>
          </cell>
          <cell r="U505" t="str">
            <v>No</v>
          </cell>
          <cell r="V505" t="str">
            <v>No</v>
          </cell>
          <cell r="W505" t="str">
            <v/>
          </cell>
        </row>
        <row r="506">
          <cell r="B506">
            <v>62730</v>
          </cell>
          <cell r="C506">
            <v>100</v>
          </cell>
          <cell r="D506" t="str">
            <v>NEF 2007</v>
          </cell>
          <cell r="E506" t="str">
            <v>Audrey Heights</v>
          </cell>
          <cell r="F506" t="str">
            <v>Audrey Heights Development Limited Partnership</v>
          </cell>
          <cell r="G506" t="str">
            <v>Covington Housing Authority (LA)</v>
          </cell>
          <cell r="H506" t="str">
            <v>Sandy Baker</v>
          </cell>
          <cell r="I506" t="str">
            <v>Jennifer Rivera</v>
          </cell>
          <cell r="J506" t="str">
            <v>Bond &amp; Tousignant, LLC</v>
          </cell>
          <cell r="K506">
            <v>39435</v>
          </cell>
          <cell r="L506" t="str">
            <v/>
          </cell>
          <cell r="M506" t="str">
            <v>2024</v>
          </cell>
          <cell r="N506" t="str">
            <v>New</v>
          </cell>
          <cell r="O506">
            <v>40193</v>
          </cell>
          <cell r="P506">
            <v>40175</v>
          </cell>
          <cell r="Q506" t="str">
            <v>NO</v>
          </cell>
          <cell r="R506" t="str">
            <v/>
          </cell>
          <cell r="S506"/>
          <cell r="T506" t="str">
            <v>No</v>
          </cell>
          <cell r="U506" t="str">
            <v>No</v>
          </cell>
          <cell r="V506" t="str">
            <v>No</v>
          </cell>
          <cell r="W506" t="str">
            <v/>
          </cell>
        </row>
        <row r="507">
          <cell r="B507">
            <v>62731</v>
          </cell>
          <cell r="C507">
            <v>100</v>
          </cell>
          <cell r="D507" t="str">
            <v>Fannie Mae Homeless Initiative</v>
          </cell>
          <cell r="E507" t="str">
            <v>Jeremiah Place</v>
          </cell>
          <cell r="F507" t="str">
            <v>Jeremiah St. Paul Limited Partnership</v>
          </cell>
          <cell r="G507" t="str">
            <v>The Jeremiah Program</v>
          </cell>
          <cell r="H507" t="str">
            <v>Samuel Stephens</v>
          </cell>
          <cell r="I507" t="str">
            <v>Jennifer Rivera</v>
          </cell>
          <cell r="J507" t="str">
            <v>Mahoney Ulbrich Christiansen Russ</v>
          </cell>
          <cell r="K507">
            <v>39030</v>
          </cell>
          <cell r="L507" t="str">
            <v/>
          </cell>
          <cell r="M507" t="str">
            <v>2022</v>
          </cell>
          <cell r="N507" t="str">
            <v>New</v>
          </cell>
          <cell r="O507">
            <v>39325</v>
          </cell>
          <cell r="P507">
            <v>39330</v>
          </cell>
          <cell r="Q507" t="str">
            <v>YES</v>
          </cell>
          <cell r="R507">
            <v>2018</v>
          </cell>
          <cell r="S507">
            <v>2018</v>
          </cell>
          <cell r="T507" t="str">
            <v>Yes</v>
          </cell>
          <cell r="U507" t="str">
            <v>Yes</v>
          </cell>
          <cell r="V507" t="str">
            <v>Yes</v>
          </cell>
          <cell r="W507" t="str">
            <v/>
          </cell>
        </row>
        <row r="508">
          <cell r="B508">
            <v>62742</v>
          </cell>
          <cell r="C508">
            <v>42</v>
          </cell>
          <cell r="D508" t="str">
            <v>NEF 2006 II</v>
          </cell>
          <cell r="E508" t="str">
            <v>Orchard Park at Willowbrook</v>
          </cell>
          <cell r="F508" t="str">
            <v>Orchard Willowbrook LP</v>
          </cell>
          <cell r="G508" t="str">
            <v>Orchard Communities</v>
          </cell>
          <cell r="H508" t="str">
            <v>Alyssa Brown</v>
          </cell>
          <cell r="I508" t="str">
            <v>Jennifer Rivera</v>
          </cell>
          <cell r="J508" t="str">
            <v>M Group LLP</v>
          </cell>
          <cell r="K508">
            <v>39346</v>
          </cell>
          <cell r="L508" t="str">
            <v/>
          </cell>
          <cell r="M508" t="str">
            <v>2024</v>
          </cell>
          <cell r="N508" t="str">
            <v>New</v>
          </cell>
          <cell r="O508">
            <v>39753</v>
          </cell>
          <cell r="P508">
            <v>39968</v>
          </cell>
          <cell r="Q508" t="str">
            <v>YES</v>
          </cell>
          <cell r="R508">
            <v>2018</v>
          </cell>
          <cell r="S508">
            <v>2018</v>
          </cell>
          <cell r="T508" t="str">
            <v>Yes</v>
          </cell>
          <cell r="U508" t="str">
            <v>Yes</v>
          </cell>
          <cell r="V508" t="str">
            <v>Yes</v>
          </cell>
          <cell r="W508" t="str">
            <v/>
          </cell>
        </row>
        <row r="509">
          <cell r="B509">
            <v>62742</v>
          </cell>
          <cell r="C509">
            <v>58</v>
          </cell>
          <cell r="D509" t="str">
            <v>NEF 2008</v>
          </cell>
          <cell r="E509" t="str">
            <v>Orchard Park at Willowbrook</v>
          </cell>
          <cell r="F509" t="str">
            <v>Orchard Willowbrook LP</v>
          </cell>
          <cell r="G509" t="str">
            <v>Orchard Communities</v>
          </cell>
          <cell r="H509" t="str">
            <v>Alyssa Brown</v>
          </cell>
          <cell r="I509" t="str">
            <v>Jennifer Rivera</v>
          </cell>
          <cell r="J509" t="str">
            <v>M Group LLP</v>
          </cell>
          <cell r="K509">
            <v>39346</v>
          </cell>
          <cell r="L509" t="str">
            <v/>
          </cell>
          <cell r="M509" t="str">
            <v>2024</v>
          </cell>
          <cell r="N509" t="str">
            <v>New</v>
          </cell>
          <cell r="O509">
            <v>39753</v>
          </cell>
          <cell r="P509">
            <v>39968</v>
          </cell>
          <cell r="Q509" t="str">
            <v>YES</v>
          </cell>
          <cell r="R509">
            <v>2018</v>
          </cell>
          <cell r="S509">
            <v>2018</v>
          </cell>
          <cell r="T509" t="str">
            <v>Yes</v>
          </cell>
          <cell r="U509" t="str">
            <v>Yes</v>
          </cell>
          <cell r="V509" t="str">
            <v>Yes</v>
          </cell>
          <cell r="W509" t="str">
            <v/>
          </cell>
        </row>
        <row r="510">
          <cell r="B510">
            <v>62743</v>
          </cell>
          <cell r="C510">
            <v>80</v>
          </cell>
          <cell r="D510" t="str">
            <v>NEF 2008</v>
          </cell>
          <cell r="E510" t="str">
            <v>Northern Abbeville Subdivision Single Family Housing</v>
          </cell>
          <cell r="F510" t="str">
            <v>Northern Abbeville Subdivision Limited Partnership</v>
          </cell>
          <cell r="G510" t="str">
            <v>William K. McConnell</v>
          </cell>
          <cell r="H510" t="str">
            <v>Sandy Baker</v>
          </cell>
          <cell r="I510" t="str">
            <v>Jennifer Rivera</v>
          </cell>
          <cell r="J510" t="str">
            <v>Little &amp; Associates LLC</v>
          </cell>
          <cell r="K510">
            <v>39582</v>
          </cell>
          <cell r="L510" t="str">
            <v/>
          </cell>
          <cell r="M510" t="str">
            <v>2023</v>
          </cell>
          <cell r="N510" t="str">
            <v>New</v>
          </cell>
          <cell r="O510">
            <v>39800</v>
          </cell>
          <cell r="P510">
            <v>39800</v>
          </cell>
          <cell r="Q510" t="str">
            <v>NO</v>
          </cell>
          <cell r="R510" t="str">
            <v/>
          </cell>
          <cell r="S510"/>
          <cell r="T510" t="str">
            <v>No</v>
          </cell>
          <cell r="U510" t="str">
            <v>No</v>
          </cell>
          <cell r="V510" t="str">
            <v>No</v>
          </cell>
          <cell r="W510" t="str">
            <v/>
          </cell>
        </row>
        <row r="511">
          <cell r="B511">
            <v>62743</v>
          </cell>
          <cell r="C511">
            <v>20</v>
          </cell>
          <cell r="D511" t="str">
            <v>NEF 2008 II</v>
          </cell>
          <cell r="E511" t="str">
            <v>Northern Abbeville Subdivision Single Family Housing</v>
          </cell>
          <cell r="F511" t="str">
            <v>Northern Abbeville Subdivision Limited Partnership</v>
          </cell>
          <cell r="G511" t="str">
            <v>William K. McConnell</v>
          </cell>
          <cell r="H511" t="str">
            <v>Sandy Baker</v>
          </cell>
          <cell r="I511" t="str">
            <v>Jennifer Rivera</v>
          </cell>
          <cell r="J511" t="str">
            <v>Little &amp; Associates LLC</v>
          </cell>
          <cell r="K511">
            <v>39582</v>
          </cell>
          <cell r="L511" t="str">
            <v/>
          </cell>
          <cell r="M511" t="str">
            <v>2023</v>
          </cell>
          <cell r="N511" t="str">
            <v>New</v>
          </cell>
          <cell r="O511">
            <v>39800</v>
          </cell>
          <cell r="P511">
            <v>39800</v>
          </cell>
          <cell r="Q511" t="str">
            <v>NO</v>
          </cell>
          <cell r="R511" t="str">
            <v/>
          </cell>
          <cell r="S511"/>
          <cell r="T511" t="str">
            <v>No</v>
          </cell>
          <cell r="U511" t="str">
            <v>No</v>
          </cell>
          <cell r="V511" t="str">
            <v>No</v>
          </cell>
          <cell r="W511" t="str">
            <v/>
          </cell>
        </row>
        <row r="512">
          <cell r="B512">
            <v>62744</v>
          </cell>
          <cell r="C512">
            <v>100</v>
          </cell>
          <cell r="D512" t="str">
            <v>NEF 2008</v>
          </cell>
          <cell r="E512" t="str">
            <v>North Abbeville Subdivision II Single Family Housing</v>
          </cell>
          <cell r="F512" t="str">
            <v>North Abbeville Subdivision II Limited Partnership</v>
          </cell>
          <cell r="G512" t="str">
            <v>William K. McConnell</v>
          </cell>
          <cell r="H512" t="str">
            <v>Sandy Baker</v>
          </cell>
          <cell r="I512" t="str">
            <v>Jennifer Rivera</v>
          </cell>
          <cell r="J512" t="str">
            <v>Little &amp; Associates LLC</v>
          </cell>
          <cell r="K512">
            <v>39545</v>
          </cell>
          <cell r="L512" t="str">
            <v/>
          </cell>
          <cell r="M512" t="str">
            <v>2023</v>
          </cell>
          <cell r="N512" t="str">
            <v>New</v>
          </cell>
          <cell r="O512">
            <v>39813</v>
          </cell>
          <cell r="P512">
            <v>39800</v>
          </cell>
          <cell r="Q512" t="str">
            <v>NO</v>
          </cell>
          <cell r="R512" t="str">
            <v/>
          </cell>
          <cell r="S512"/>
          <cell r="T512" t="str">
            <v>No</v>
          </cell>
          <cell r="U512" t="str">
            <v>No</v>
          </cell>
          <cell r="V512" t="str">
            <v>No</v>
          </cell>
          <cell r="W512" t="str">
            <v/>
          </cell>
        </row>
        <row r="513">
          <cell r="B513">
            <v>62745</v>
          </cell>
          <cell r="C513">
            <v>100</v>
          </cell>
          <cell r="D513" t="str">
            <v>NEF 2007</v>
          </cell>
          <cell r="E513" t="str">
            <v>South Church Point Single Family Housing</v>
          </cell>
          <cell r="F513" t="str">
            <v>South Church Point Limited Partnership</v>
          </cell>
          <cell r="G513" t="str">
            <v>William K. McConnell</v>
          </cell>
          <cell r="H513" t="str">
            <v>Sandy Baker</v>
          </cell>
          <cell r="I513" t="str">
            <v>Jennifer Rivera</v>
          </cell>
          <cell r="J513" t="str">
            <v>Little &amp; Associates LLC</v>
          </cell>
          <cell r="K513">
            <v>39227</v>
          </cell>
          <cell r="L513" t="str">
            <v/>
          </cell>
          <cell r="M513" t="str">
            <v>2022</v>
          </cell>
          <cell r="N513" t="str">
            <v>New</v>
          </cell>
          <cell r="O513">
            <v>39507</v>
          </cell>
          <cell r="P513">
            <v>39602</v>
          </cell>
          <cell r="Q513" t="str">
            <v>NO</v>
          </cell>
          <cell r="R513" t="str">
            <v/>
          </cell>
          <cell r="S513"/>
          <cell r="T513" t="str">
            <v>No</v>
          </cell>
          <cell r="U513" t="str">
            <v>No</v>
          </cell>
          <cell r="V513" t="str">
            <v>No</v>
          </cell>
          <cell r="W513" t="str">
            <v/>
          </cell>
        </row>
        <row r="514">
          <cell r="B514">
            <v>62746</v>
          </cell>
          <cell r="C514">
            <v>100</v>
          </cell>
          <cell r="D514" t="str">
            <v>FNBC Leasing</v>
          </cell>
          <cell r="E514" t="str">
            <v>South Rayne Subdivision Single Family Housing</v>
          </cell>
          <cell r="F514" t="str">
            <v>South Rayne Subdivision Limited Partnership</v>
          </cell>
          <cell r="G514" t="str">
            <v>William K. McConnell</v>
          </cell>
          <cell r="H514" t="str">
            <v>Sandy Baker</v>
          </cell>
          <cell r="I514" t="str">
            <v>Jennifer Rivera</v>
          </cell>
          <cell r="J514" t="str">
            <v>Little &amp; Associates LLC</v>
          </cell>
          <cell r="K514">
            <v>39168</v>
          </cell>
          <cell r="L514" t="str">
            <v/>
          </cell>
          <cell r="M514" t="str">
            <v>2022</v>
          </cell>
          <cell r="N514" t="str">
            <v>New</v>
          </cell>
          <cell r="O514">
            <v>39400</v>
          </cell>
          <cell r="P514">
            <v>39428</v>
          </cell>
          <cell r="Q514" t="str">
            <v>NO</v>
          </cell>
          <cell r="R514" t="str">
            <v/>
          </cell>
          <cell r="S514"/>
          <cell r="T514" t="str">
            <v>No</v>
          </cell>
          <cell r="U514" t="str">
            <v>No</v>
          </cell>
          <cell r="V514" t="str">
            <v>No</v>
          </cell>
          <cell r="W514" t="str">
            <v/>
          </cell>
        </row>
        <row r="515">
          <cell r="B515">
            <v>62755</v>
          </cell>
          <cell r="C515">
            <v>100</v>
          </cell>
          <cell r="D515" t="str">
            <v>NEF 2007</v>
          </cell>
          <cell r="E515" t="str">
            <v>Orion Gardens Apartments</v>
          </cell>
          <cell r="F515" t="str">
            <v>Decro Orion Apartments, L.P.</v>
          </cell>
          <cell r="G515" t="str">
            <v>DECRO Corporation</v>
          </cell>
          <cell r="H515" t="str">
            <v>Gina Nelson</v>
          </cell>
          <cell r="I515" t="str">
            <v>Laura Pishion</v>
          </cell>
          <cell r="J515" t="str">
            <v>Keller &amp; Associates, LLP</v>
          </cell>
          <cell r="K515">
            <v>39379</v>
          </cell>
          <cell r="L515" t="str">
            <v/>
          </cell>
          <cell r="M515" t="str">
            <v>2023</v>
          </cell>
          <cell r="N515" t="str">
            <v>New</v>
          </cell>
          <cell r="O515">
            <v>39934</v>
          </cell>
          <cell r="P515">
            <v>39946</v>
          </cell>
          <cell r="Q515" t="str">
            <v>YES</v>
          </cell>
          <cell r="R515">
            <v>2018</v>
          </cell>
          <cell r="S515">
            <v>2018</v>
          </cell>
          <cell r="T515" t="str">
            <v>Yes</v>
          </cell>
          <cell r="U515" t="str">
            <v>Yes</v>
          </cell>
          <cell r="V515" t="str">
            <v>Yes</v>
          </cell>
          <cell r="W515" t="str">
            <v/>
          </cell>
        </row>
        <row r="516">
          <cell r="B516">
            <v>62757</v>
          </cell>
          <cell r="C516">
            <v>100</v>
          </cell>
          <cell r="D516" t="str">
            <v>NEF 2007 II</v>
          </cell>
          <cell r="E516" t="str">
            <v>OBrien House SRO</v>
          </cell>
          <cell r="F516" t="str">
            <v>OBrien House SRO, L.L.C.</v>
          </cell>
          <cell r="G516" t="str">
            <v>OBrien House, Inc.</v>
          </cell>
          <cell r="H516" t="str">
            <v>Sandy Baker</v>
          </cell>
          <cell r="I516" t="str">
            <v>Jennifer Rivera</v>
          </cell>
          <cell r="J516" t="str">
            <v>Little &amp; Associates LLC</v>
          </cell>
          <cell r="K516">
            <v>39080</v>
          </cell>
          <cell r="L516" t="str">
            <v/>
          </cell>
          <cell r="M516" t="str">
            <v>2022</v>
          </cell>
          <cell r="N516" t="str">
            <v>New</v>
          </cell>
          <cell r="O516">
            <v>39447</v>
          </cell>
          <cell r="P516">
            <v>39443</v>
          </cell>
          <cell r="Q516" t="str">
            <v>NO</v>
          </cell>
          <cell r="R516" t="str">
            <v/>
          </cell>
          <cell r="S516"/>
          <cell r="T516" t="str">
            <v>No</v>
          </cell>
          <cell r="U516" t="str">
            <v>No</v>
          </cell>
          <cell r="V516" t="str">
            <v>No</v>
          </cell>
          <cell r="W516" t="str">
            <v/>
          </cell>
        </row>
        <row r="517">
          <cell r="B517">
            <v>62763</v>
          </cell>
          <cell r="C517">
            <v>100</v>
          </cell>
          <cell r="D517" t="str">
            <v>NEF 2007</v>
          </cell>
          <cell r="E517" t="str">
            <v>Park Town Apartments</v>
          </cell>
          <cell r="F517" t="str">
            <v>Parktown Associates LLC</v>
          </cell>
          <cell r="G517" t="str">
            <v>I Cant We Can Recovery Program, Inc.(ICWC)</v>
          </cell>
          <cell r="H517" t="str">
            <v>Lisa Griffin</v>
          </cell>
          <cell r="I517" t="str">
            <v>Tracey Ferrara</v>
          </cell>
          <cell r="J517" t="str">
            <v>CohnReznick (Baltimore)</v>
          </cell>
          <cell r="K517">
            <v>39170</v>
          </cell>
          <cell r="L517" t="str">
            <v/>
          </cell>
          <cell r="M517" t="str">
            <v>2021</v>
          </cell>
          <cell r="N517" t="str">
            <v>Gut Rehab</v>
          </cell>
          <cell r="O517">
            <v>39479</v>
          </cell>
          <cell r="P517">
            <v>39431</v>
          </cell>
          <cell r="Q517" t="str">
            <v>YES</v>
          </cell>
          <cell r="R517">
            <v>2018</v>
          </cell>
          <cell r="S517">
            <v>2018</v>
          </cell>
          <cell r="T517" t="str">
            <v>Yes</v>
          </cell>
          <cell r="U517" t="str">
            <v>Yes</v>
          </cell>
          <cell r="V517" t="str">
            <v>Yes</v>
          </cell>
          <cell r="W517" t="str">
            <v/>
          </cell>
        </row>
        <row r="518">
          <cell r="B518">
            <v>62766</v>
          </cell>
          <cell r="C518">
            <v>100</v>
          </cell>
          <cell r="D518" t="str">
            <v>NEF 2008</v>
          </cell>
          <cell r="E518" t="str">
            <v>CRH #2-Charleston Replacement</v>
          </cell>
          <cell r="F518" t="str">
            <v>Charleston Replacement Housing L.P. #2</v>
          </cell>
          <cell r="G518" t="str">
            <v>Alan Ives Construction (LOCATION: CHICAGO, IL)</v>
          </cell>
          <cell r="H518" t="str">
            <v>Judy Jackson</v>
          </cell>
          <cell r="I518" t="str">
            <v>Tracey Ferrara</v>
          </cell>
          <cell r="J518" t="str">
            <v>Rubino &amp; Company</v>
          </cell>
          <cell r="K518">
            <v>39295</v>
          </cell>
          <cell r="L518" t="str">
            <v/>
          </cell>
          <cell r="M518" t="str">
            <v>2022</v>
          </cell>
          <cell r="N518" t="str">
            <v>New</v>
          </cell>
          <cell r="O518">
            <v>39752</v>
          </cell>
          <cell r="P518">
            <v>39873</v>
          </cell>
          <cell r="Q518" t="str">
            <v>YES</v>
          </cell>
          <cell r="R518">
            <v>2022</v>
          </cell>
          <cell r="S518"/>
          <cell r="T518" t="str">
            <v>No</v>
          </cell>
          <cell r="U518" t="str">
            <v>No</v>
          </cell>
          <cell r="V518" t="str">
            <v>No</v>
          </cell>
          <cell r="W518" t="str">
            <v/>
          </cell>
        </row>
        <row r="519">
          <cell r="B519">
            <v>62767</v>
          </cell>
          <cell r="C519">
            <v>100</v>
          </cell>
          <cell r="D519" t="str">
            <v>NEF 2008 II</v>
          </cell>
          <cell r="E519" t="str">
            <v>CRH #3</v>
          </cell>
          <cell r="F519" t="str">
            <v>Charleston Replacement Housing L.P. #3</v>
          </cell>
          <cell r="G519" t="str">
            <v>Alan Ives Construction (LOCATION: CHICAGO, IL)</v>
          </cell>
          <cell r="H519" t="str">
            <v>Judy Jackson</v>
          </cell>
          <cell r="I519" t="str">
            <v>Tracey Ferrara</v>
          </cell>
          <cell r="J519" t="str">
            <v>Rubino &amp; Company</v>
          </cell>
          <cell r="K519">
            <v>39995</v>
          </cell>
          <cell r="L519" t="str">
            <v/>
          </cell>
          <cell r="M519" t="str">
            <v>2026</v>
          </cell>
          <cell r="N519" t="str">
            <v>New</v>
          </cell>
          <cell r="O519">
            <v>40664</v>
          </cell>
          <cell r="P519">
            <v>40499</v>
          </cell>
          <cell r="Q519" t="str">
            <v>NO</v>
          </cell>
          <cell r="R519" t="str">
            <v/>
          </cell>
          <cell r="S519"/>
          <cell r="T519" t="str">
            <v>No</v>
          </cell>
          <cell r="U519" t="str">
            <v>No</v>
          </cell>
          <cell r="V519" t="str">
            <v>No</v>
          </cell>
          <cell r="W519" t="str">
            <v/>
          </cell>
        </row>
        <row r="520">
          <cell r="B520">
            <v>62770</v>
          </cell>
          <cell r="C520">
            <v>100</v>
          </cell>
          <cell r="D520" t="str">
            <v>NEF 2006 II</v>
          </cell>
          <cell r="E520" t="str">
            <v>Edgewater Apartments</v>
          </cell>
          <cell r="F520" t="str">
            <v>EAH Larkspur Creekside Associates II, L.P.</v>
          </cell>
          <cell r="G520" t="str">
            <v>EAH, Inc.</v>
          </cell>
          <cell r="H520" t="str">
            <v>Gina Nelson</v>
          </cell>
          <cell r="I520" t="str">
            <v>Laura Pishion</v>
          </cell>
          <cell r="J520" t="str">
            <v>Spiteri, Narasky &amp; Daley, LLP</v>
          </cell>
          <cell r="K520">
            <v>38940</v>
          </cell>
          <cell r="L520" t="str">
            <v/>
          </cell>
          <cell r="M520" t="str">
            <v>2021</v>
          </cell>
          <cell r="N520" t="str">
            <v>New</v>
          </cell>
          <cell r="O520">
            <v>39264</v>
          </cell>
          <cell r="P520">
            <v>39172</v>
          </cell>
          <cell r="Q520" t="str">
            <v>YES</v>
          </cell>
          <cell r="R520">
            <v>2018</v>
          </cell>
          <cell r="S520">
            <v>2018</v>
          </cell>
          <cell r="T520" t="str">
            <v>Yes</v>
          </cell>
          <cell r="U520" t="str">
            <v>Yes</v>
          </cell>
          <cell r="V520" t="str">
            <v>Yes</v>
          </cell>
          <cell r="W520" t="str">
            <v/>
          </cell>
        </row>
        <row r="521">
          <cell r="B521">
            <v>62771</v>
          </cell>
          <cell r="C521">
            <v>100</v>
          </cell>
          <cell r="D521" t="str">
            <v>Fannie Mae Homeless Initiative</v>
          </cell>
          <cell r="E521" t="str">
            <v>De Vries Place</v>
          </cell>
          <cell r="F521" t="str">
            <v>MP Milpitas Affordable Housing Associates, a California Limited Partnership</v>
          </cell>
          <cell r="G521" t="str">
            <v>MidPen Housing Corp. (fka Mid Pennisula Housing Coalition)</v>
          </cell>
          <cell r="H521" t="str">
            <v>Justin Sousley</v>
          </cell>
          <cell r="I521" t="str">
            <v>Laura Pishion</v>
          </cell>
          <cell r="J521" t="str">
            <v>Novogradac &amp; Company LLP (Bellevue, WA)</v>
          </cell>
          <cell r="K521">
            <v>39022</v>
          </cell>
          <cell r="L521" t="str">
            <v/>
          </cell>
          <cell r="M521" t="str">
            <v>2022</v>
          </cell>
          <cell r="N521" t="str">
            <v>New</v>
          </cell>
          <cell r="O521">
            <v>39508</v>
          </cell>
          <cell r="P521">
            <v>39618</v>
          </cell>
          <cell r="Q521" t="str">
            <v>NO</v>
          </cell>
          <cell r="R521" t="str">
            <v/>
          </cell>
          <cell r="S521"/>
          <cell r="T521" t="str">
            <v>No</v>
          </cell>
          <cell r="U521" t="str">
            <v>No</v>
          </cell>
          <cell r="V521" t="str">
            <v>No</v>
          </cell>
          <cell r="W521" t="str">
            <v/>
          </cell>
        </row>
        <row r="522">
          <cell r="B522">
            <v>62775</v>
          </cell>
          <cell r="C522">
            <v>100</v>
          </cell>
          <cell r="D522" t="str">
            <v>La Quinta Fund</v>
          </cell>
          <cell r="E522" t="str">
            <v>Wolff Waters Place (fka La Quinta Dune Palms)</v>
          </cell>
          <cell r="F522" t="str">
            <v>La Quinta Housing Associates, L.P.</v>
          </cell>
          <cell r="G522" t="str">
            <v>Coachella Valley Housing Coalition</v>
          </cell>
          <cell r="H522" t="str">
            <v>Malcolm Wells</v>
          </cell>
          <cell r="I522" t="str">
            <v>Laura Pishion</v>
          </cell>
          <cell r="J522" t="str">
            <v>Thomas Tomaszewski, CPA - El Dorado Hills</v>
          </cell>
          <cell r="K522">
            <v>39478</v>
          </cell>
          <cell r="L522" t="str">
            <v/>
          </cell>
          <cell r="M522" t="str">
            <v>2023</v>
          </cell>
          <cell r="N522" t="str">
            <v>New</v>
          </cell>
          <cell r="O522" t="str">
            <v/>
          </cell>
          <cell r="P522">
            <v>40157</v>
          </cell>
          <cell r="Q522" t="str">
            <v>NO</v>
          </cell>
          <cell r="R522" t="str">
            <v/>
          </cell>
          <cell r="S522"/>
          <cell r="T522" t="str">
            <v>No</v>
          </cell>
          <cell r="U522" t="str">
            <v>No</v>
          </cell>
          <cell r="V522" t="str">
            <v>No</v>
          </cell>
          <cell r="W522" t="str">
            <v/>
          </cell>
        </row>
        <row r="523">
          <cell r="B523">
            <v>62786</v>
          </cell>
          <cell r="C523">
            <v>100</v>
          </cell>
          <cell r="D523" t="str">
            <v>NEF 2006 II</v>
          </cell>
          <cell r="E523" t="str">
            <v>Bernard Dubin House</v>
          </cell>
          <cell r="F523" t="str">
            <v>Bernard Dubin House, L.P.</v>
          </cell>
          <cell r="G523" t="str">
            <v>Jewish Federation Housing, Inc.</v>
          </cell>
          <cell r="H523" t="str">
            <v>Lisa Taylor</v>
          </cell>
          <cell r="I523" t="str">
            <v>Tracey Ferrara</v>
          </cell>
          <cell r="J523" t="str">
            <v/>
          </cell>
          <cell r="K523">
            <v>39262</v>
          </cell>
          <cell r="L523">
            <v>43979</v>
          </cell>
          <cell r="M523" t="str">
            <v>2021</v>
          </cell>
          <cell r="N523" t="str">
            <v>Moderate Rehab</v>
          </cell>
          <cell r="O523">
            <v>39447</v>
          </cell>
          <cell r="P523">
            <v>39442</v>
          </cell>
          <cell r="Q523" t="str">
            <v>YES</v>
          </cell>
          <cell r="R523">
            <v>2018</v>
          </cell>
          <cell r="S523">
            <v>2018</v>
          </cell>
          <cell r="T523" t="str">
            <v>Yes</v>
          </cell>
          <cell r="U523" t="str">
            <v>Yes</v>
          </cell>
          <cell r="V523" t="str">
            <v>Yes</v>
          </cell>
          <cell r="W523" t="str">
            <v/>
          </cell>
        </row>
        <row r="524">
          <cell r="B524">
            <v>62791</v>
          </cell>
          <cell r="C524">
            <v>100</v>
          </cell>
          <cell r="D524" t="str">
            <v>NEF 2006</v>
          </cell>
          <cell r="E524" t="str">
            <v>Town-Line Apartments (Mill Street I)</v>
          </cell>
          <cell r="F524" t="str">
            <v>Mill Street I Limited Dividend Housing Association LLC</v>
          </cell>
          <cell r="G524" t="str">
            <v>G.A. Haan Development LLC</v>
          </cell>
          <cell r="H524" t="str">
            <v>Zoila Natera-Sandoval</v>
          </cell>
          <cell r="I524" t="str">
            <v>Jennifer Rivera</v>
          </cell>
          <cell r="J524" t="str">
            <v>Maner Costerisan CPAs</v>
          </cell>
          <cell r="K524">
            <v>38974</v>
          </cell>
          <cell r="L524" t="str">
            <v/>
          </cell>
          <cell r="M524" t="str">
            <v>2021</v>
          </cell>
          <cell r="N524" t="str">
            <v>New</v>
          </cell>
          <cell r="O524">
            <v>39173</v>
          </cell>
          <cell r="P524">
            <v>39224</v>
          </cell>
          <cell r="Q524" t="str">
            <v>YES</v>
          </cell>
          <cell r="R524">
            <v>2018</v>
          </cell>
          <cell r="S524">
            <v>2018</v>
          </cell>
          <cell r="T524" t="str">
            <v>Yes</v>
          </cell>
          <cell r="U524" t="str">
            <v>Yes</v>
          </cell>
          <cell r="V524" t="str">
            <v>Yes</v>
          </cell>
          <cell r="W524" t="str">
            <v/>
          </cell>
        </row>
        <row r="525">
          <cell r="B525">
            <v>62792</v>
          </cell>
          <cell r="C525">
            <v>100</v>
          </cell>
          <cell r="D525" t="str">
            <v>JPMorgan 2009</v>
          </cell>
          <cell r="E525" t="str">
            <v>Mosaica Family Apartments aka 18th and Alabama Family Housing</v>
          </cell>
          <cell r="F525" t="str">
            <v>Alabama Street Housing Associates, L.P.</v>
          </cell>
          <cell r="G525" t="str">
            <v>Tenderloin Neighborhood Development Corporation</v>
          </cell>
          <cell r="H525" t="str">
            <v>Gail Monahan</v>
          </cell>
          <cell r="I525" t="str">
            <v>Laura Pishion</v>
          </cell>
          <cell r="J525" t="str">
            <v>Lindquist, Von Husen &amp; Joyce, LLP</v>
          </cell>
          <cell r="K525">
            <v>39029</v>
          </cell>
          <cell r="L525" t="str">
            <v/>
          </cell>
          <cell r="M525" t="str">
            <v>2023</v>
          </cell>
          <cell r="N525" t="str">
            <v>New</v>
          </cell>
          <cell r="O525">
            <v>39813</v>
          </cell>
          <cell r="P525">
            <v>39813</v>
          </cell>
          <cell r="Q525" t="str">
            <v>YES</v>
          </cell>
          <cell r="R525">
            <v>2018</v>
          </cell>
          <cell r="S525">
            <v>2018</v>
          </cell>
          <cell r="T525" t="str">
            <v>Yes</v>
          </cell>
          <cell r="U525" t="str">
            <v>Yes</v>
          </cell>
          <cell r="V525" t="str">
            <v>Yes</v>
          </cell>
          <cell r="W525" t="str">
            <v/>
          </cell>
        </row>
        <row r="526">
          <cell r="B526">
            <v>62793</v>
          </cell>
          <cell r="C526">
            <v>100</v>
          </cell>
          <cell r="D526" t="str">
            <v>JPMorgan 2009</v>
          </cell>
          <cell r="E526" t="str">
            <v>Mosaica Senior Apartments aka 18th Alabama Senior Housing</v>
          </cell>
          <cell r="F526" t="str">
            <v>Alabama Street Senior Housing Associates, L.P.</v>
          </cell>
          <cell r="G526" t="str">
            <v>Tenderloin Neighborhood Development Corporation</v>
          </cell>
          <cell r="H526" t="str">
            <v>Gail Monahan</v>
          </cell>
          <cell r="I526" t="str">
            <v>Laura Pishion</v>
          </cell>
          <cell r="J526" t="str">
            <v>Lindquist, Von Husen &amp; Joyce, LLP</v>
          </cell>
          <cell r="K526">
            <v>39029</v>
          </cell>
          <cell r="L526" t="str">
            <v/>
          </cell>
          <cell r="M526" t="str">
            <v>2023</v>
          </cell>
          <cell r="N526" t="str">
            <v>New</v>
          </cell>
          <cell r="O526">
            <v>39813</v>
          </cell>
          <cell r="P526">
            <v>39813</v>
          </cell>
          <cell r="Q526" t="str">
            <v>YES</v>
          </cell>
          <cell r="R526">
            <v>2018</v>
          </cell>
          <cell r="S526">
            <v>2018</v>
          </cell>
          <cell r="T526" t="str">
            <v>Yes</v>
          </cell>
          <cell r="U526" t="str">
            <v>Yes</v>
          </cell>
          <cell r="V526" t="str">
            <v>Yes</v>
          </cell>
          <cell r="W526" t="str">
            <v/>
          </cell>
        </row>
        <row r="527">
          <cell r="B527">
            <v>62802</v>
          </cell>
          <cell r="C527">
            <v>100</v>
          </cell>
          <cell r="D527" t="str">
            <v>NEF 2006</v>
          </cell>
          <cell r="E527" t="str">
            <v>Heritage Woods of Rockford aka Pineview of Rockford</v>
          </cell>
          <cell r="F527" t="str">
            <v>Pineview SLF of Rockford Limited Partnership</v>
          </cell>
          <cell r="G527" t="str">
            <v>Budslick Management Co., Inc.</v>
          </cell>
          <cell r="H527" t="str">
            <v>Erica Arellano</v>
          </cell>
          <cell r="I527" t="str">
            <v>Jennifer Rivera</v>
          </cell>
          <cell r="J527" t="str">
            <v>CohnReznick (Chicago)</v>
          </cell>
          <cell r="K527">
            <v>38916</v>
          </cell>
          <cell r="L527" t="str">
            <v/>
          </cell>
          <cell r="M527" t="str">
            <v>2021</v>
          </cell>
          <cell r="N527" t="str">
            <v>New</v>
          </cell>
          <cell r="O527">
            <v>39295</v>
          </cell>
          <cell r="P527">
            <v>39370</v>
          </cell>
          <cell r="Q527" t="str">
            <v>NO</v>
          </cell>
          <cell r="R527" t="str">
            <v/>
          </cell>
          <cell r="S527"/>
          <cell r="T527" t="str">
            <v>No</v>
          </cell>
          <cell r="U527" t="str">
            <v>No</v>
          </cell>
          <cell r="V527" t="str">
            <v>No</v>
          </cell>
          <cell r="W527" t="str">
            <v/>
          </cell>
        </row>
        <row r="528">
          <cell r="B528">
            <v>62805</v>
          </cell>
          <cell r="C528">
            <v>100</v>
          </cell>
          <cell r="D528" t="str">
            <v>NEF 2006 II</v>
          </cell>
          <cell r="E528" t="str">
            <v>Castleview Apartments</v>
          </cell>
          <cell r="F528" t="str">
            <v>Castleview Apartments L.P.</v>
          </cell>
          <cell r="G528" t="str">
            <v>Salvation Army (MN)</v>
          </cell>
          <cell r="H528" t="str">
            <v>Samuel Stephens</v>
          </cell>
          <cell r="I528" t="str">
            <v>Jennifer Rivera</v>
          </cell>
          <cell r="J528" t="str">
            <v>Mahoney Ulbrich Christiansen Russ</v>
          </cell>
          <cell r="K528">
            <v>39199</v>
          </cell>
          <cell r="L528" t="str">
            <v/>
          </cell>
          <cell r="M528" t="str">
            <v>2022</v>
          </cell>
          <cell r="N528" t="str">
            <v>New</v>
          </cell>
          <cell r="O528">
            <v>39506</v>
          </cell>
          <cell r="P528">
            <v>39500</v>
          </cell>
          <cell r="Q528" t="str">
            <v>YES</v>
          </cell>
          <cell r="R528">
            <v>2018</v>
          </cell>
          <cell r="S528">
            <v>2018</v>
          </cell>
          <cell r="T528" t="str">
            <v>Yes</v>
          </cell>
          <cell r="U528" t="str">
            <v>Yes</v>
          </cell>
          <cell r="V528" t="str">
            <v>Yes</v>
          </cell>
          <cell r="W528" t="str">
            <v/>
          </cell>
        </row>
        <row r="529">
          <cell r="B529">
            <v>62806</v>
          </cell>
          <cell r="C529">
            <v>100</v>
          </cell>
          <cell r="D529" t="str">
            <v>NEF 2006 II</v>
          </cell>
          <cell r="E529" t="str">
            <v>Calvary Center Apartments</v>
          </cell>
          <cell r="F529" t="str">
            <v>Calvary Center Apartments Limited Partnership</v>
          </cell>
          <cell r="G529" t="str">
            <v>Calvary Community Services, Inc.</v>
          </cell>
          <cell r="H529" t="str">
            <v>Samuel Stephens</v>
          </cell>
          <cell r="I529" t="str">
            <v>Jennifer Rivera</v>
          </cell>
          <cell r="J529" t="str">
            <v>Mahoney Ulbrich Christiansen Russ</v>
          </cell>
          <cell r="K529">
            <v>39049</v>
          </cell>
          <cell r="L529" t="str">
            <v/>
          </cell>
          <cell r="M529" t="str">
            <v>2021</v>
          </cell>
          <cell r="N529" t="str">
            <v>Moderate Rehab</v>
          </cell>
          <cell r="O529">
            <v>39355</v>
          </cell>
          <cell r="P529">
            <v>39050</v>
          </cell>
          <cell r="Q529" t="str">
            <v>YES</v>
          </cell>
          <cell r="R529">
            <v>2018</v>
          </cell>
          <cell r="S529">
            <v>2018</v>
          </cell>
          <cell r="T529" t="str">
            <v>Yes</v>
          </cell>
          <cell r="U529" t="str">
            <v>Yes</v>
          </cell>
          <cell r="V529" t="str">
            <v>Yes</v>
          </cell>
          <cell r="W529" t="str">
            <v/>
          </cell>
        </row>
        <row r="530">
          <cell r="B530">
            <v>62808</v>
          </cell>
          <cell r="C530">
            <v>100</v>
          </cell>
          <cell r="D530" t="str">
            <v>NEF 2006 II</v>
          </cell>
          <cell r="E530" t="str">
            <v>Mumford Manor</v>
          </cell>
          <cell r="F530" t="str">
            <v>39 Farewell, L.P.</v>
          </cell>
          <cell r="G530" t="str">
            <v>Church Community Housing Corporation (RI)</v>
          </cell>
          <cell r="H530" t="str">
            <v>Nicole Bush</v>
          </cell>
          <cell r="I530" t="str">
            <v>Tracey Ferrara</v>
          </cell>
          <cell r="J530" t="str">
            <v>D'Ambra CPA</v>
          </cell>
          <cell r="K530">
            <v>39156</v>
          </cell>
          <cell r="L530" t="str">
            <v/>
          </cell>
          <cell r="M530" t="str">
            <v>2021</v>
          </cell>
          <cell r="N530" t="str">
            <v>Moderate Rehab</v>
          </cell>
          <cell r="O530">
            <v>39156</v>
          </cell>
          <cell r="P530">
            <v>39142</v>
          </cell>
          <cell r="Q530" t="str">
            <v>YES</v>
          </cell>
          <cell r="R530">
            <v>2018</v>
          </cell>
          <cell r="S530">
            <v>2018</v>
          </cell>
          <cell r="T530" t="str">
            <v>Yes</v>
          </cell>
          <cell r="U530" t="str">
            <v>Yes</v>
          </cell>
          <cell r="V530" t="str">
            <v>Yes</v>
          </cell>
          <cell r="W530" t="str">
            <v/>
          </cell>
        </row>
        <row r="531">
          <cell r="B531">
            <v>62812</v>
          </cell>
          <cell r="C531">
            <v>100</v>
          </cell>
          <cell r="D531" t="str">
            <v>NEF 2006</v>
          </cell>
          <cell r="E531" t="str">
            <v>Southwest Housing Partners II</v>
          </cell>
          <cell r="F531" t="str">
            <v>Southwest Housing Partners II Limited Dividend Housing Association Limited Partnership</v>
          </cell>
          <cell r="G531" t="str">
            <v>Southwest Housing Solutions</v>
          </cell>
          <cell r="H531" t="str">
            <v>Zoila Natera-Sandoval</v>
          </cell>
          <cell r="I531" t="str">
            <v>Jennifer Rivera</v>
          </cell>
          <cell r="J531" t="str">
            <v>Plante &amp; Moran, LLC (Michigan)</v>
          </cell>
          <cell r="K531">
            <v>38988</v>
          </cell>
          <cell r="L531" t="str">
            <v/>
          </cell>
          <cell r="M531" t="str">
            <v>2022</v>
          </cell>
          <cell r="N531" t="str">
            <v>Gut Rehab</v>
          </cell>
          <cell r="O531">
            <v>39356</v>
          </cell>
          <cell r="P531">
            <v>39420</v>
          </cell>
          <cell r="Q531" t="str">
            <v>NO</v>
          </cell>
          <cell r="R531" t="str">
            <v/>
          </cell>
          <cell r="S531"/>
          <cell r="T531" t="str">
            <v>No</v>
          </cell>
          <cell r="U531" t="str">
            <v>No</v>
          </cell>
          <cell r="V531" t="str">
            <v>No</v>
          </cell>
          <cell r="W531" t="str">
            <v/>
          </cell>
        </row>
        <row r="532">
          <cell r="B532">
            <v>62814</v>
          </cell>
          <cell r="C532">
            <v>100</v>
          </cell>
          <cell r="D532" t="str">
            <v>NYEF 2005</v>
          </cell>
          <cell r="E532" t="str">
            <v>BeulahLand</v>
          </cell>
          <cell r="F532" t="str">
            <v>BeulahLand Associates, L.P.</v>
          </cell>
          <cell r="G532" t="str">
            <v>Beulah HDFC, Inc.</v>
          </cell>
          <cell r="H532" t="str">
            <v>Corey Parson</v>
          </cell>
          <cell r="I532" t="str">
            <v>Tania Garrido</v>
          </cell>
          <cell r="J532" t="str">
            <v>Tyrone Anthony Sellers, CPA</v>
          </cell>
          <cell r="K532">
            <v>38860</v>
          </cell>
          <cell r="L532" t="str">
            <v/>
          </cell>
          <cell r="M532" t="str">
            <v>2022</v>
          </cell>
          <cell r="N532" t="str">
            <v>Gut Rehab</v>
          </cell>
          <cell r="O532" t="str">
            <v/>
          </cell>
          <cell r="P532">
            <v>39750</v>
          </cell>
          <cell r="Q532" t="str">
            <v>NO</v>
          </cell>
          <cell r="R532" t="str">
            <v/>
          </cell>
          <cell r="S532"/>
          <cell r="T532" t="str">
            <v>No</v>
          </cell>
          <cell r="U532" t="str">
            <v>No</v>
          </cell>
          <cell r="V532" t="str">
            <v>No</v>
          </cell>
          <cell r="W532" t="str">
            <v/>
          </cell>
        </row>
        <row r="533">
          <cell r="B533">
            <v>62827</v>
          </cell>
          <cell r="C533">
            <v>100</v>
          </cell>
          <cell r="D533" t="str">
            <v>NEF 2007</v>
          </cell>
          <cell r="E533" t="str">
            <v>Wazobia House</v>
          </cell>
          <cell r="F533" t="str">
            <v>Wazobia House Partners, L.P.</v>
          </cell>
          <cell r="G533" t="str">
            <v>Black Veterans for Social Justice, Inc.</v>
          </cell>
          <cell r="H533" t="str">
            <v>Rayla Maurin</v>
          </cell>
          <cell r="I533" t="str">
            <v>Lisa Taylor</v>
          </cell>
          <cell r="J533" t="str">
            <v>Tyrone Anthony Sellers, CPA</v>
          </cell>
          <cell r="K533">
            <v>39415</v>
          </cell>
          <cell r="L533" t="str">
            <v/>
          </cell>
          <cell r="M533" t="str">
            <v>2023</v>
          </cell>
          <cell r="N533" t="str">
            <v>New</v>
          </cell>
          <cell r="O533">
            <v>39963</v>
          </cell>
          <cell r="P533">
            <v>40091</v>
          </cell>
          <cell r="Q533" t="str">
            <v>YES</v>
          </cell>
          <cell r="R533">
            <v>2018</v>
          </cell>
          <cell r="S533">
            <v>2018</v>
          </cell>
          <cell r="T533" t="str">
            <v>Yes</v>
          </cell>
          <cell r="U533" t="str">
            <v>Yes</v>
          </cell>
          <cell r="V533" t="str">
            <v>Yes</v>
          </cell>
          <cell r="W533" t="str">
            <v/>
          </cell>
        </row>
        <row r="534">
          <cell r="B534">
            <v>62828</v>
          </cell>
          <cell r="C534">
            <v>100</v>
          </cell>
          <cell r="D534" t="str">
            <v>NEF 2006</v>
          </cell>
          <cell r="E534" t="str">
            <v>65th Street Apartments</v>
          </cell>
          <cell r="F534" t="str">
            <v>65th Street Development Partnership, L.P.</v>
          </cell>
          <cell r="G534" t="str">
            <v>CJD Projects, LLC</v>
          </cell>
          <cell r="H534" t="str">
            <v>Eileen Kelly</v>
          </cell>
          <cell r="I534" t="str">
            <v>Jennifer Rivera</v>
          </cell>
          <cell r="J534" t="str">
            <v>MK Group CPAs &amp; Consultants LLC</v>
          </cell>
          <cell r="K534">
            <v>38989</v>
          </cell>
          <cell r="L534" t="str">
            <v/>
          </cell>
          <cell r="M534" t="str">
            <v>2021</v>
          </cell>
          <cell r="N534" t="str">
            <v>Moderate Rehab</v>
          </cell>
          <cell r="O534">
            <v>39234</v>
          </cell>
          <cell r="P534">
            <v>39083</v>
          </cell>
          <cell r="Q534" t="str">
            <v>NO</v>
          </cell>
          <cell r="R534" t="str">
            <v/>
          </cell>
          <cell r="S534"/>
          <cell r="T534" t="str">
            <v>No</v>
          </cell>
          <cell r="U534" t="str">
            <v>No</v>
          </cell>
          <cell r="V534" t="str">
            <v>No</v>
          </cell>
          <cell r="W534" t="str">
            <v/>
          </cell>
        </row>
        <row r="535">
          <cell r="B535">
            <v>62837</v>
          </cell>
          <cell r="C535">
            <v>100</v>
          </cell>
          <cell r="D535" t="str">
            <v>NEF 2006 II</v>
          </cell>
          <cell r="E535" t="str">
            <v>Pekin Supportive Living (AKA John M. Evans Supp. Living Community)</v>
          </cell>
          <cell r="F535" t="str">
            <v>Pekin Supportive Living Limited Partnership</v>
          </cell>
          <cell r="G535" t="str">
            <v>Laborer's Home Development Corporation</v>
          </cell>
          <cell r="H535" t="str">
            <v>Erica Arellano</v>
          </cell>
          <cell r="I535" t="str">
            <v>Jennifer Rivera</v>
          </cell>
          <cell r="J535" t="str">
            <v>CohnReznick (Chicago)</v>
          </cell>
          <cell r="K535">
            <v>39015</v>
          </cell>
          <cell r="L535" t="str">
            <v/>
          </cell>
          <cell r="M535" t="str">
            <v>2022</v>
          </cell>
          <cell r="N535" t="str">
            <v>New</v>
          </cell>
          <cell r="O535">
            <v>39447</v>
          </cell>
          <cell r="P535">
            <v>39381</v>
          </cell>
          <cell r="Q535" t="str">
            <v>YES</v>
          </cell>
          <cell r="R535">
            <v>2018</v>
          </cell>
          <cell r="S535">
            <v>2018</v>
          </cell>
          <cell r="T535" t="str">
            <v>Yes</v>
          </cell>
          <cell r="U535" t="str">
            <v>Yes</v>
          </cell>
          <cell r="V535" t="str">
            <v>Yes</v>
          </cell>
          <cell r="W535" t="str">
            <v/>
          </cell>
        </row>
        <row r="536">
          <cell r="B536">
            <v>62840</v>
          </cell>
          <cell r="C536">
            <v>100</v>
          </cell>
          <cell r="D536" t="str">
            <v>CITI Guaranteed Fund</v>
          </cell>
          <cell r="E536" t="str">
            <v>West Crowley Subdivision Single Family Housing</v>
          </cell>
          <cell r="F536" t="str">
            <v>West Crowley Subdivision Limited Partnership</v>
          </cell>
          <cell r="G536" t="str">
            <v>William K. McConnell</v>
          </cell>
          <cell r="H536" t="str">
            <v>Sandy Baker</v>
          </cell>
          <cell r="I536" t="str">
            <v>Jennifer Rivera</v>
          </cell>
          <cell r="J536" t="str">
            <v>Little &amp; Associates LLC</v>
          </cell>
          <cell r="K536">
            <v>39140</v>
          </cell>
          <cell r="L536" t="str">
            <v/>
          </cell>
          <cell r="M536" t="str">
            <v>2022</v>
          </cell>
          <cell r="N536" t="str">
            <v>New</v>
          </cell>
          <cell r="O536">
            <v>39431</v>
          </cell>
          <cell r="P536">
            <v>39444</v>
          </cell>
          <cell r="Q536" t="str">
            <v>NO</v>
          </cell>
          <cell r="R536" t="str">
            <v/>
          </cell>
          <cell r="S536"/>
          <cell r="T536" t="str">
            <v>No</v>
          </cell>
          <cell r="U536" t="str">
            <v>No</v>
          </cell>
          <cell r="V536" t="str">
            <v>No</v>
          </cell>
          <cell r="W536" t="str">
            <v/>
          </cell>
        </row>
        <row r="537">
          <cell r="B537">
            <v>62841</v>
          </cell>
          <cell r="C537">
            <v>100</v>
          </cell>
          <cell r="D537" t="str">
            <v>NEF 2007 II</v>
          </cell>
          <cell r="E537" t="str">
            <v>Southeast Oakdale Single Family Housing</v>
          </cell>
          <cell r="F537" t="str">
            <v>Southeast Oakdale Subdivision Limited Partnership</v>
          </cell>
          <cell r="G537" t="str">
            <v>William K. McConnell</v>
          </cell>
          <cell r="H537" t="str">
            <v>Sandy Baker</v>
          </cell>
          <cell r="I537" t="str">
            <v>Jennifer Rivera</v>
          </cell>
          <cell r="J537" t="str">
            <v>Little &amp; Associates LLC</v>
          </cell>
          <cell r="K537">
            <v>39269</v>
          </cell>
          <cell r="L537" t="str">
            <v/>
          </cell>
          <cell r="M537" t="str">
            <v>2022</v>
          </cell>
          <cell r="N537" t="str">
            <v>New</v>
          </cell>
          <cell r="O537">
            <v>39541</v>
          </cell>
          <cell r="P537">
            <v>39514</v>
          </cell>
          <cell r="Q537" t="str">
            <v>NO</v>
          </cell>
          <cell r="R537" t="str">
            <v/>
          </cell>
          <cell r="S537"/>
          <cell r="T537" t="str">
            <v>No</v>
          </cell>
          <cell r="U537" t="str">
            <v>No</v>
          </cell>
          <cell r="V537" t="str">
            <v>No</v>
          </cell>
          <cell r="W537" t="str">
            <v/>
          </cell>
        </row>
        <row r="538">
          <cell r="B538">
            <v>62842</v>
          </cell>
          <cell r="C538">
            <v>100</v>
          </cell>
          <cell r="D538" t="str">
            <v>FNBC Leasing</v>
          </cell>
          <cell r="E538" t="str">
            <v>England Drive Single Family Housing</v>
          </cell>
          <cell r="F538" t="str">
            <v>England Drive Subdivision Limited Partnership</v>
          </cell>
          <cell r="G538" t="str">
            <v>William K. McConnell</v>
          </cell>
          <cell r="H538" t="str">
            <v>Sandy Baker</v>
          </cell>
          <cell r="I538" t="str">
            <v>Jennifer Rivera</v>
          </cell>
          <cell r="J538" t="str">
            <v>Little &amp; Associates LLC</v>
          </cell>
          <cell r="K538">
            <v>39234</v>
          </cell>
          <cell r="L538" t="str">
            <v/>
          </cell>
          <cell r="M538" t="str">
            <v>2022</v>
          </cell>
          <cell r="N538" t="str">
            <v>New</v>
          </cell>
          <cell r="O538">
            <v>39538</v>
          </cell>
          <cell r="P538">
            <v>39687</v>
          </cell>
          <cell r="Q538" t="str">
            <v>NO</v>
          </cell>
          <cell r="R538" t="str">
            <v/>
          </cell>
          <cell r="S538"/>
          <cell r="T538" t="str">
            <v>No</v>
          </cell>
          <cell r="U538" t="str">
            <v>No</v>
          </cell>
          <cell r="V538" t="str">
            <v>No</v>
          </cell>
          <cell r="W538" t="str">
            <v/>
          </cell>
        </row>
        <row r="539">
          <cell r="B539">
            <v>62856</v>
          </cell>
          <cell r="C539">
            <v>100</v>
          </cell>
          <cell r="D539" t="str">
            <v>NEF 2006 II</v>
          </cell>
          <cell r="E539" t="str">
            <v>Coppin House</v>
          </cell>
          <cell r="F539" t="str">
            <v>Washington Park 55th Place Limited Partnership</v>
          </cell>
          <cell r="G539" t="str">
            <v>Interfaith Housing Development Corporation of Chicago (IHDC)</v>
          </cell>
          <cell r="H539" t="str">
            <v>Eileen Kelly</v>
          </cell>
          <cell r="I539" t="str">
            <v>Jennifer Rivera</v>
          </cell>
          <cell r="J539" t="str">
            <v>RubinBrown LLP (Chicago)</v>
          </cell>
          <cell r="K539">
            <v>39080</v>
          </cell>
          <cell r="L539" t="str">
            <v/>
          </cell>
          <cell r="M539" t="str">
            <v>2023</v>
          </cell>
          <cell r="N539" t="str">
            <v>New</v>
          </cell>
          <cell r="O539">
            <v>39692</v>
          </cell>
          <cell r="P539">
            <v>39777</v>
          </cell>
          <cell r="Q539" t="str">
            <v>NO</v>
          </cell>
          <cell r="R539" t="str">
            <v/>
          </cell>
          <cell r="S539"/>
          <cell r="T539" t="str">
            <v>No</v>
          </cell>
          <cell r="U539" t="str">
            <v>No</v>
          </cell>
          <cell r="V539" t="str">
            <v>No</v>
          </cell>
          <cell r="W539" t="str">
            <v/>
          </cell>
        </row>
        <row r="540">
          <cell r="B540">
            <v>62857</v>
          </cell>
          <cell r="C540">
            <v>100</v>
          </cell>
          <cell r="D540" t="str">
            <v>NEF 2006 II</v>
          </cell>
          <cell r="E540" t="str">
            <v>Sankofa House</v>
          </cell>
          <cell r="F540" t="str">
            <v>North Lawndale Limited Partnership</v>
          </cell>
          <cell r="G540" t="str">
            <v>Interfaith Housing Development Corporation of Chicago (IHDC)</v>
          </cell>
          <cell r="H540" t="str">
            <v>Eileen Kelly</v>
          </cell>
          <cell r="I540" t="str">
            <v>Jennifer Rivera</v>
          </cell>
          <cell r="J540" t="str">
            <v>RubinBrown LLP (Chicago)</v>
          </cell>
          <cell r="K540">
            <v>39080</v>
          </cell>
          <cell r="L540" t="str">
            <v/>
          </cell>
          <cell r="M540" t="str">
            <v>2023</v>
          </cell>
          <cell r="N540" t="str">
            <v>New</v>
          </cell>
          <cell r="O540">
            <v>39692</v>
          </cell>
          <cell r="P540">
            <v>39700</v>
          </cell>
          <cell r="Q540" t="str">
            <v>NO</v>
          </cell>
          <cell r="R540" t="str">
            <v/>
          </cell>
          <cell r="S540"/>
          <cell r="T540" t="str">
            <v>No</v>
          </cell>
          <cell r="U540" t="str">
            <v>No</v>
          </cell>
          <cell r="V540" t="str">
            <v>No</v>
          </cell>
          <cell r="W540" t="str">
            <v/>
          </cell>
        </row>
        <row r="541">
          <cell r="B541">
            <v>62858</v>
          </cell>
          <cell r="C541">
            <v>100</v>
          </cell>
          <cell r="D541" t="str">
            <v>NEF 2006 II</v>
          </cell>
          <cell r="E541" t="str">
            <v>Claras Village</v>
          </cell>
          <cell r="F541" t="str">
            <v>West Englewood Limited Partnership</v>
          </cell>
          <cell r="G541" t="str">
            <v>Interfaith Housing Development Corporation of Chicago (IHDC)</v>
          </cell>
          <cell r="H541" t="str">
            <v>Eileen Kelly</v>
          </cell>
          <cell r="I541" t="str">
            <v>Jennifer Rivera</v>
          </cell>
          <cell r="J541" t="str">
            <v>RubinBrown LLP (Chicago)</v>
          </cell>
          <cell r="K541">
            <v>39080</v>
          </cell>
          <cell r="L541" t="str">
            <v/>
          </cell>
          <cell r="M541" t="str">
            <v>2022</v>
          </cell>
          <cell r="N541" t="str">
            <v>New</v>
          </cell>
          <cell r="O541">
            <v>39692</v>
          </cell>
          <cell r="P541">
            <v>39687</v>
          </cell>
          <cell r="Q541" t="str">
            <v>YES</v>
          </cell>
          <cell r="R541">
            <v>2019</v>
          </cell>
          <cell r="S541">
            <v>2019</v>
          </cell>
          <cell r="T541" t="str">
            <v>No</v>
          </cell>
          <cell r="U541" t="str">
            <v>Yes</v>
          </cell>
          <cell r="V541" t="str">
            <v>Yes</v>
          </cell>
          <cell r="W541" t="str">
            <v/>
          </cell>
        </row>
        <row r="542">
          <cell r="B542">
            <v>62859</v>
          </cell>
          <cell r="C542">
            <v>100</v>
          </cell>
          <cell r="D542" t="str">
            <v>NEF 2007 II</v>
          </cell>
          <cell r="E542" t="str">
            <v>Frenchmans Creek</v>
          </cell>
          <cell r="F542" t="str">
            <v>Frenchmans Creek Limited Partnership</v>
          </cell>
          <cell r="G542" t="str">
            <v>Sulphur Housing Authority</v>
          </cell>
          <cell r="H542" t="str">
            <v>Sandy Baker</v>
          </cell>
          <cell r="I542" t="str">
            <v>Jennifer Rivera</v>
          </cell>
          <cell r="J542" t="str">
            <v>Bond &amp; Tousignant, LLC</v>
          </cell>
          <cell r="K542">
            <v>39379</v>
          </cell>
          <cell r="L542" t="str">
            <v/>
          </cell>
          <cell r="M542" t="str">
            <v>2024</v>
          </cell>
          <cell r="N542" t="str">
            <v>New</v>
          </cell>
          <cell r="O542">
            <v>40129</v>
          </cell>
          <cell r="P542">
            <v>40161</v>
          </cell>
          <cell r="Q542" t="str">
            <v>NO</v>
          </cell>
          <cell r="R542" t="str">
            <v/>
          </cell>
          <cell r="S542"/>
          <cell r="T542" t="str">
            <v>No</v>
          </cell>
          <cell r="U542" t="str">
            <v>No</v>
          </cell>
          <cell r="V542" t="str">
            <v>No</v>
          </cell>
          <cell r="W542" t="str">
            <v/>
          </cell>
        </row>
        <row r="543">
          <cell r="B543">
            <v>62863</v>
          </cell>
          <cell r="C543">
            <v>100</v>
          </cell>
          <cell r="D543" t="str">
            <v>NEF 2006 II</v>
          </cell>
          <cell r="E543" t="str">
            <v>Sumbry Hill Apartments</v>
          </cell>
          <cell r="F543" t="str">
            <v>Sterling Pointe, Ltd.</v>
          </cell>
          <cell r="G543" t="str">
            <v>Southeast Alabama Self-Help Association</v>
          </cell>
          <cell r="H543" t="str">
            <v>Lisa Days</v>
          </cell>
          <cell r="I543" t="str">
            <v>Tracey Ferrara</v>
          </cell>
          <cell r="J543" t="str">
            <v>Eric Love, P.C.</v>
          </cell>
          <cell r="K543">
            <v>39080</v>
          </cell>
          <cell r="L543" t="str">
            <v/>
          </cell>
          <cell r="M543" t="str">
            <v>2022</v>
          </cell>
          <cell r="N543" t="str">
            <v>New</v>
          </cell>
          <cell r="O543">
            <v>39430</v>
          </cell>
          <cell r="P543">
            <v>39610</v>
          </cell>
          <cell r="Q543" t="str">
            <v>YES</v>
          </cell>
          <cell r="R543">
            <v>2022</v>
          </cell>
          <cell r="S543"/>
          <cell r="T543" t="str">
            <v>No</v>
          </cell>
          <cell r="U543" t="str">
            <v>No</v>
          </cell>
          <cell r="V543" t="str">
            <v>No</v>
          </cell>
          <cell r="W543" t="str">
            <v/>
          </cell>
        </row>
        <row r="544">
          <cell r="B544">
            <v>62864</v>
          </cell>
          <cell r="C544">
            <v>100</v>
          </cell>
          <cell r="D544" t="str">
            <v>NEF 2007</v>
          </cell>
          <cell r="E544" t="str">
            <v>New Hope Apartments (IL)</v>
          </cell>
          <cell r="F544" t="str">
            <v>New Hope Limited Partnership</v>
          </cell>
          <cell r="G544" t="str">
            <v>Peoria Opportunities Foundation</v>
          </cell>
          <cell r="H544" t="str">
            <v>Erica Arellano</v>
          </cell>
          <cell r="I544" t="str">
            <v>Jennifer Rivera</v>
          </cell>
          <cell r="J544" t="str">
            <v>Kutchins, Robbins &amp; Diamond, Ltd</v>
          </cell>
          <cell r="K544">
            <v>39234</v>
          </cell>
          <cell r="L544" t="str">
            <v/>
          </cell>
          <cell r="M544" t="str">
            <v>2022</v>
          </cell>
          <cell r="N544" t="str">
            <v>Gut Rehab</v>
          </cell>
          <cell r="O544">
            <v>39569</v>
          </cell>
          <cell r="P544">
            <v>39534</v>
          </cell>
          <cell r="Q544" t="str">
            <v>NO</v>
          </cell>
          <cell r="R544" t="str">
            <v/>
          </cell>
          <cell r="S544"/>
          <cell r="T544" t="str">
            <v>No</v>
          </cell>
          <cell r="U544" t="str">
            <v>No</v>
          </cell>
          <cell r="V544" t="str">
            <v>No</v>
          </cell>
          <cell r="W544" t="str">
            <v/>
          </cell>
        </row>
        <row r="545">
          <cell r="B545">
            <v>62872</v>
          </cell>
          <cell r="C545">
            <v>100</v>
          </cell>
          <cell r="D545" t="str">
            <v>NEF 2007</v>
          </cell>
          <cell r="E545" t="str">
            <v>Heritage Woods of Batavia II</v>
          </cell>
          <cell r="F545" t="str">
            <v>Heritage Woods of Batavia Limited Partnership II</v>
          </cell>
          <cell r="G545" t="str">
            <v>Blair Minton &amp; Associates</v>
          </cell>
          <cell r="H545" t="str">
            <v>Erica Arellano</v>
          </cell>
          <cell r="I545" t="str">
            <v>Jennifer Rivera</v>
          </cell>
          <cell r="J545" t="str">
            <v>CohnReznick (Chicago)</v>
          </cell>
          <cell r="K545">
            <v>39050</v>
          </cell>
          <cell r="L545">
            <v>43644</v>
          </cell>
          <cell r="M545" t="str">
            <v>2022</v>
          </cell>
          <cell r="N545" t="str">
            <v>New</v>
          </cell>
          <cell r="O545">
            <v>39447</v>
          </cell>
          <cell r="P545">
            <v>39508</v>
          </cell>
          <cell r="Q545" t="str">
            <v>YES</v>
          </cell>
          <cell r="R545">
            <v>2019</v>
          </cell>
          <cell r="S545">
            <v>2019</v>
          </cell>
          <cell r="T545" t="str">
            <v>No</v>
          </cell>
          <cell r="U545" t="str">
            <v>Yes</v>
          </cell>
          <cell r="V545" t="str">
            <v>N/A</v>
          </cell>
          <cell r="W545" t="str">
            <v/>
          </cell>
        </row>
        <row r="546">
          <cell r="B546">
            <v>62877</v>
          </cell>
          <cell r="C546">
            <v>100</v>
          </cell>
          <cell r="D546" t="str">
            <v>NEF 2007 II</v>
          </cell>
          <cell r="E546" t="str">
            <v>Franklin Vista VII Apartments</v>
          </cell>
          <cell r="F546" t="str">
            <v>Franklin Vista VII Limited Partnership</v>
          </cell>
          <cell r="G546" t="str">
            <v>Housing and Economic Rural Opportunity, Inc.</v>
          </cell>
          <cell r="H546" t="str">
            <v>Teresa Mondou</v>
          </cell>
          <cell r="I546" t="str">
            <v>Laura Pishion</v>
          </cell>
          <cell r="J546" t="str">
            <v>Fox, Garcia &amp; Company</v>
          </cell>
          <cell r="K546">
            <v>39444</v>
          </cell>
          <cell r="L546" t="str">
            <v/>
          </cell>
          <cell r="M546" t="str">
            <v>2022</v>
          </cell>
          <cell r="N546" t="str">
            <v>New</v>
          </cell>
          <cell r="O546">
            <v>39741</v>
          </cell>
          <cell r="P546">
            <v>39742</v>
          </cell>
          <cell r="Q546" t="str">
            <v>NO</v>
          </cell>
          <cell r="R546" t="str">
            <v/>
          </cell>
          <cell r="S546"/>
          <cell r="T546" t="str">
            <v>No</v>
          </cell>
          <cell r="U546" t="str">
            <v>No</v>
          </cell>
          <cell r="V546" t="str">
            <v>No</v>
          </cell>
          <cell r="W546" t="str">
            <v/>
          </cell>
        </row>
        <row r="547">
          <cell r="B547">
            <v>62879</v>
          </cell>
          <cell r="C547">
            <v>100</v>
          </cell>
          <cell r="D547" t="str">
            <v>NEF 2007 II</v>
          </cell>
          <cell r="E547" t="str">
            <v>Franklin Vista VI</v>
          </cell>
          <cell r="F547" t="str">
            <v>Franklin Vista VI Apartments Limited Partnership</v>
          </cell>
          <cell r="G547" t="str">
            <v>Housing and Economic Rural Opportunity, Inc.</v>
          </cell>
          <cell r="H547" t="str">
            <v>Teresa Mondou</v>
          </cell>
          <cell r="I547" t="str">
            <v>Laura Pishion</v>
          </cell>
          <cell r="J547" t="str">
            <v>Fox, Garcia &amp; Company</v>
          </cell>
          <cell r="K547">
            <v>39444</v>
          </cell>
          <cell r="L547" t="str">
            <v/>
          </cell>
          <cell r="M547" t="str">
            <v>2022</v>
          </cell>
          <cell r="N547" t="str">
            <v>New</v>
          </cell>
          <cell r="O547">
            <v>39741</v>
          </cell>
          <cell r="P547">
            <v>39699</v>
          </cell>
          <cell r="Q547" t="str">
            <v>NO</v>
          </cell>
          <cell r="R547" t="str">
            <v/>
          </cell>
          <cell r="S547"/>
          <cell r="T547" t="str">
            <v>No</v>
          </cell>
          <cell r="U547" t="str">
            <v>No</v>
          </cell>
          <cell r="V547" t="str">
            <v>No</v>
          </cell>
          <cell r="W547" t="str">
            <v/>
          </cell>
        </row>
        <row r="548">
          <cell r="B548">
            <v>62934</v>
          </cell>
          <cell r="C548">
            <v>100</v>
          </cell>
          <cell r="D548" t="str">
            <v>NEF 2006</v>
          </cell>
          <cell r="E548" t="str">
            <v>The Manor at Craig Farms</v>
          </cell>
          <cell r="F548" t="str">
            <v>The Manor at Craig Farms, L.P.</v>
          </cell>
          <cell r="G548" t="str">
            <v>G2, LLC</v>
          </cell>
          <cell r="H548" t="str">
            <v>Erica Arellano</v>
          </cell>
          <cell r="I548" t="str">
            <v>Jennifer Rivera</v>
          </cell>
          <cell r="J548" t="str">
            <v>Creason-Edwards &amp; Cimarolli, P.C</v>
          </cell>
          <cell r="K548">
            <v>39080</v>
          </cell>
          <cell r="L548" t="str">
            <v/>
          </cell>
          <cell r="M548" t="str">
            <v>2021</v>
          </cell>
          <cell r="N548" t="str">
            <v>New</v>
          </cell>
          <cell r="O548">
            <v>39294</v>
          </cell>
          <cell r="P548">
            <v>39319</v>
          </cell>
          <cell r="Q548" t="str">
            <v>YES</v>
          </cell>
          <cell r="R548">
            <v>2018</v>
          </cell>
          <cell r="S548">
            <v>2018</v>
          </cell>
          <cell r="T548" t="str">
            <v>Yes</v>
          </cell>
          <cell r="U548" t="str">
            <v>Yes</v>
          </cell>
          <cell r="V548" t="str">
            <v>Yes</v>
          </cell>
          <cell r="W548" t="str">
            <v/>
          </cell>
        </row>
        <row r="549">
          <cell r="B549">
            <v>62935</v>
          </cell>
          <cell r="C549">
            <v>100</v>
          </cell>
          <cell r="D549" t="str">
            <v>NEF 2006 II</v>
          </cell>
          <cell r="E549" t="str">
            <v>Seagull Villa</v>
          </cell>
          <cell r="F549" t="str">
            <v>CC Seagull Villa, L.P.</v>
          </cell>
          <cell r="G549" t="str">
            <v>Rural Communities Housing Development Corporation</v>
          </cell>
          <cell r="H549" t="str">
            <v>Melanie Niemeyer</v>
          </cell>
          <cell r="I549" t="str">
            <v>Laura Pishion</v>
          </cell>
          <cell r="J549" t="str">
            <v>Tidwell Group (Columbus, OH)</v>
          </cell>
          <cell r="K549">
            <v>39072</v>
          </cell>
          <cell r="L549" t="str">
            <v/>
          </cell>
          <cell r="M549" t="str">
            <v>2021</v>
          </cell>
          <cell r="N549" t="str">
            <v>Moderate Rehab</v>
          </cell>
          <cell r="O549">
            <v>39387</v>
          </cell>
          <cell r="P549">
            <v>39325</v>
          </cell>
          <cell r="Q549" t="str">
            <v>YES</v>
          </cell>
          <cell r="R549">
            <v>2018</v>
          </cell>
          <cell r="S549">
            <v>2018</v>
          </cell>
          <cell r="T549" t="str">
            <v>Yes</v>
          </cell>
          <cell r="U549" t="str">
            <v>Yes</v>
          </cell>
          <cell r="V549" t="str">
            <v>Yes</v>
          </cell>
          <cell r="W549" t="str">
            <v/>
          </cell>
        </row>
        <row r="550">
          <cell r="B550">
            <v>62940</v>
          </cell>
          <cell r="C550">
            <v>100</v>
          </cell>
          <cell r="D550" t="str">
            <v>NEF 2007</v>
          </cell>
          <cell r="E550" t="str">
            <v>Eastside Lofts</v>
          </cell>
          <cell r="F550" t="str">
            <v>Eastside Loft Apartments Ph II L.P.</v>
          </cell>
          <cell r="G550" t="str">
            <v>ARC Arkansas</v>
          </cell>
          <cell r="H550" t="str">
            <v>Alyssa Brown</v>
          </cell>
          <cell r="I550" t="str">
            <v>Jennifer Rivera</v>
          </cell>
          <cell r="J550" t="str">
            <v/>
          </cell>
          <cell r="K550">
            <v>39437</v>
          </cell>
          <cell r="L550" t="str">
            <v/>
          </cell>
          <cell r="M550" t="str">
            <v>2022</v>
          </cell>
          <cell r="N550" t="str">
            <v>Substantial Rehab</v>
          </cell>
          <cell r="O550">
            <v>39431</v>
          </cell>
          <cell r="P550">
            <v>39478</v>
          </cell>
          <cell r="Q550" t="str">
            <v>NO</v>
          </cell>
          <cell r="R550" t="str">
            <v/>
          </cell>
          <cell r="S550"/>
          <cell r="T550" t="str">
            <v>No</v>
          </cell>
          <cell r="U550" t="str">
            <v/>
          </cell>
          <cell r="V550" t="str">
            <v/>
          </cell>
          <cell r="W550" t="str">
            <v/>
          </cell>
        </row>
        <row r="551">
          <cell r="B551">
            <v>62951</v>
          </cell>
          <cell r="C551">
            <v>100</v>
          </cell>
          <cell r="D551" t="str">
            <v>NEF 2006 II</v>
          </cell>
          <cell r="E551" t="str">
            <v>Wakefield Manor</v>
          </cell>
          <cell r="F551" t="str">
            <v>Wakefield Manor, LLC</v>
          </cell>
          <cell r="G551" t="str">
            <v>DHIC, Inc.</v>
          </cell>
          <cell r="H551" t="str">
            <v>Nicole Bush</v>
          </cell>
          <cell r="I551" t="str">
            <v>Tracey Ferrara</v>
          </cell>
          <cell r="J551" t="str">
            <v>Dixon Hughes Goodman LLP (NC)</v>
          </cell>
          <cell r="K551">
            <v>39171</v>
          </cell>
          <cell r="L551" t="str">
            <v/>
          </cell>
          <cell r="M551" t="str">
            <v>2022</v>
          </cell>
          <cell r="N551" t="str">
            <v>New</v>
          </cell>
          <cell r="O551">
            <v>39661</v>
          </cell>
          <cell r="P551">
            <v>39695</v>
          </cell>
          <cell r="Q551" t="str">
            <v>NO</v>
          </cell>
          <cell r="R551" t="str">
            <v/>
          </cell>
          <cell r="S551"/>
          <cell r="T551" t="str">
            <v>No</v>
          </cell>
          <cell r="U551" t="str">
            <v>No</v>
          </cell>
          <cell r="V551" t="str">
            <v>No</v>
          </cell>
          <cell r="W551" t="str">
            <v/>
          </cell>
        </row>
        <row r="552">
          <cell r="B552">
            <v>62975</v>
          </cell>
          <cell r="C552">
            <v>100</v>
          </cell>
          <cell r="D552" t="str">
            <v>NEF 2006 II</v>
          </cell>
          <cell r="E552" t="str">
            <v>Farmerville North Villa Subdivision, Phase I</v>
          </cell>
          <cell r="F552" t="str">
            <v>Farmerville North Villa Subdivision Phase I, L.L.C.</v>
          </cell>
          <cell r="G552" t="str">
            <v>William K. McConnell</v>
          </cell>
          <cell r="H552" t="str">
            <v>Sandy Baker</v>
          </cell>
          <cell r="I552" t="str">
            <v>Jennifer Rivera</v>
          </cell>
          <cell r="J552" t="str">
            <v>Little &amp; Associates LLC</v>
          </cell>
          <cell r="K552">
            <v>39050</v>
          </cell>
          <cell r="L552" t="str">
            <v/>
          </cell>
          <cell r="M552" t="str">
            <v>2022</v>
          </cell>
          <cell r="N552" t="str">
            <v>New</v>
          </cell>
          <cell r="O552">
            <v>39278</v>
          </cell>
          <cell r="P552">
            <v>39534</v>
          </cell>
          <cell r="Q552" t="str">
            <v>YES</v>
          </cell>
          <cell r="R552">
            <v>2018</v>
          </cell>
          <cell r="S552">
            <v>2018</v>
          </cell>
          <cell r="T552" t="str">
            <v>Yes</v>
          </cell>
          <cell r="U552" t="str">
            <v>Yes</v>
          </cell>
          <cell r="V552" t="str">
            <v>Yes</v>
          </cell>
          <cell r="W552" t="str">
            <v/>
          </cell>
        </row>
        <row r="553">
          <cell r="B553">
            <v>62977</v>
          </cell>
          <cell r="C553">
            <v>100</v>
          </cell>
          <cell r="D553" t="str">
            <v>NEF 2007</v>
          </cell>
          <cell r="E553" t="str">
            <v>VNA Senior Living Community</v>
          </cell>
          <cell r="F553" t="str">
            <v>Conwell Capen Limited Partnership</v>
          </cell>
          <cell r="G553" t="str">
            <v>Visiting Nurse Assisted Living Community</v>
          </cell>
          <cell r="H553" t="str">
            <v>Nicole Bush</v>
          </cell>
          <cell r="I553" t="str">
            <v>Tracey Ferrara</v>
          </cell>
          <cell r="J553" t="str">
            <v>Daniel Dennis &amp; Company LLP</v>
          </cell>
          <cell r="K553">
            <v>39202</v>
          </cell>
          <cell r="L553" t="str">
            <v/>
          </cell>
          <cell r="M553" t="str">
            <v>2023</v>
          </cell>
          <cell r="N553" t="str">
            <v>New</v>
          </cell>
          <cell r="O553">
            <v>39629</v>
          </cell>
          <cell r="P553">
            <v>39805</v>
          </cell>
          <cell r="Q553" t="str">
            <v>NO</v>
          </cell>
          <cell r="R553" t="str">
            <v/>
          </cell>
          <cell r="S553"/>
          <cell r="T553" t="str">
            <v>No</v>
          </cell>
          <cell r="U553" t="str">
            <v>No</v>
          </cell>
          <cell r="V553" t="str">
            <v>No</v>
          </cell>
          <cell r="W553" t="str">
            <v/>
          </cell>
        </row>
        <row r="554">
          <cell r="B554">
            <v>62989</v>
          </cell>
          <cell r="C554">
            <v>100</v>
          </cell>
          <cell r="D554" t="str">
            <v>NEF 2006 II</v>
          </cell>
          <cell r="E554" t="str">
            <v>609 Metropolitan Avenue</v>
          </cell>
          <cell r="F554" t="str">
            <v>609 Metropolitan Avenue Associates, L.P.</v>
          </cell>
          <cell r="G554" t="str">
            <v>St. Nicks Alliance</v>
          </cell>
          <cell r="H554" t="str">
            <v>Rayla Maurin</v>
          </cell>
          <cell r="I554" t="str">
            <v>Lisa Taylor</v>
          </cell>
          <cell r="J554" t="str">
            <v>CohnReznick (NY)</v>
          </cell>
          <cell r="K554">
            <v>39022</v>
          </cell>
          <cell r="L554" t="str">
            <v/>
          </cell>
          <cell r="M554" t="str">
            <v>2021</v>
          </cell>
          <cell r="N554" t="str">
            <v>Moderate Rehab</v>
          </cell>
          <cell r="O554">
            <v>38991</v>
          </cell>
          <cell r="P554">
            <v>39295</v>
          </cell>
          <cell r="Q554" t="str">
            <v>YES</v>
          </cell>
          <cell r="R554">
            <v>2018</v>
          </cell>
          <cell r="S554">
            <v>2018</v>
          </cell>
          <cell r="T554" t="str">
            <v>Yes</v>
          </cell>
          <cell r="U554" t="str">
            <v>Yes</v>
          </cell>
          <cell r="V554" t="str">
            <v>Yes</v>
          </cell>
          <cell r="W554" t="str">
            <v/>
          </cell>
        </row>
        <row r="555">
          <cell r="B555">
            <v>62990</v>
          </cell>
          <cell r="C555">
            <v>100</v>
          </cell>
          <cell r="D555" t="str">
            <v>NEF 2006 II</v>
          </cell>
          <cell r="E555" t="str">
            <v>Monsignor Vetro</v>
          </cell>
          <cell r="F555" t="str">
            <v>Msgr. Vetro Associates L.P.</v>
          </cell>
          <cell r="G555" t="str">
            <v>St. Nicks Alliance</v>
          </cell>
          <cell r="H555" t="str">
            <v>Rayla Maurin</v>
          </cell>
          <cell r="I555" t="str">
            <v>Lisa Taylor</v>
          </cell>
          <cell r="J555" t="str">
            <v>CohnReznick (NY)</v>
          </cell>
          <cell r="K555">
            <v>39022</v>
          </cell>
          <cell r="L555" t="str">
            <v/>
          </cell>
          <cell r="M555" t="str">
            <v>2021</v>
          </cell>
          <cell r="N555" t="str">
            <v>Moderate Rehab</v>
          </cell>
          <cell r="O555">
            <v>39356</v>
          </cell>
          <cell r="P555">
            <v>39356</v>
          </cell>
          <cell r="Q555" t="str">
            <v>NO</v>
          </cell>
          <cell r="R555" t="str">
            <v/>
          </cell>
          <cell r="S555"/>
          <cell r="T555" t="str">
            <v>No</v>
          </cell>
          <cell r="U555" t="str">
            <v>No</v>
          </cell>
          <cell r="V555" t="str">
            <v>No</v>
          </cell>
          <cell r="W555" t="str">
            <v/>
          </cell>
        </row>
        <row r="556">
          <cell r="B556">
            <v>62996</v>
          </cell>
          <cell r="C556">
            <v>100</v>
          </cell>
          <cell r="D556" t="str">
            <v>NEF 2006</v>
          </cell>
          <cell r="E556" t="str">
            <v>Seneca SRO</v>
          </cell>
          <cell r="F556" t="str">
            <v>Seneca Street Special Needs, L.P.</v>
          </cell>
          <cell r="G556" t="str">
            <v>DePaul Properties</v>
          </cell>
          <cell r="H556" t="str">
            <v>Lisa Taylor</v>
          </cell>
          <cell r="I556" t="str">
            <v>Tracey Ferrara</v>
          </cell>
          <cell r="J556" t="str">
            <v>Bonadio &amp; Co LLP</v>
          </cell>
          <cell r="K556">
            <v>39058</v>
          </cell>
          <cell r="L556" t="str">
            <v/>
          </cell>
          <cell r="M556" t="str">
            <v>2021</v>
          </cell>
          <cell r="N556" t="str">
            <v>New</v>
          </cell>
          <cell r="O556">
            <v>39380</v>
          </cell>
          <cell r="P556">
            <v>39377</v>
          </cell>
          <cell r="Q556" t="str">
            <v>NO</v>
          </cell>
          <cell r="R556" t="str">
            <v/>
          </cell>
          <cell r="S556"/>
          <cell r="T556" t="str">
            <v>No</v>
          </cell>
          <cell r="U556" t="str">
            <v>No</v>
          </cell>
          <cell r="V556" t="str">
            <v>No</v>
          </cell>
          <cell r="W556" t="str">
            <v/>
          </cell>
        </row>
        <row r="557">
          <cell r="B557">
            <v>62998</v>
          </cell>
          <cell r="C557">
            <v>100</v>
          </cell>
          <cell r="D557" t="str">
            <v>NEF 2007 II</v>
          </cell>
          <cell r="E557" t="str">
            <v>Ashley Place III</v>
          </cell>
          <cell r="F557" t="str">
            <v>Ashley Place Development III Limited Partnership</v>
          </cell>
          <cell r="G557" t="str">
            <v>Denham Springs Housing Authority</v>
          </cell>
          <cell r="H557" t="str">
            <v>Sandy Baker</v>
          </cell>
          <cell r="I557" t="str">
            <v>Jennifer Rivera</v>
          </cell>
          <cell r="J557" t="str">
            <v>Little &amp; Associates LLC</v>
          </cell>
          <cell r="K557">
            <v>39437</v>
          </cell>
          <cell r="L557" t="str">
            <v/>
          </cell>
          <cell r="M557" t="str">
            <v>2022</v>
          </cell>
          <cell r="N557" t="str">
            <v>New</v>
          </cell>
          <cell r="O557">
            <v>39783</v>
          </cell>
          <cell r="P557">
            <v>39812</v>
          </cell>
          <cell r="Q557" t="str">
            <v>NO</v>
          </cell>
          <cell r="R557" t="str">
            <v/>
          </cell>
          <cell r="S557"/>
          <cell r="T557" t="str">
            <v>No</v>
          </cell>
          <cell r="U557" t="str">
            <v>No</v>
          </cell>
          <cell r="V557" t="str">
            <v>No</v>
          </cell>
          <cell r="W557" t="str">
            <v/>
          </cell>
        </row>
        <row r="558">
          <cell r="B558">
            <v>63011</v>
          </cell>
          <cell r="C558">
            <v>100</v>
          </cell>
          <cell r="D558" t="str">
            <v>NEF 2006</v>
          </cell>
          <cell r="E558" t="str">
            <v>Hotel Iowa</v>
          </cell>
          <cell r="F558" t="str">
            <v>Historic Hotel Iowa, L.L.P.</v>
          </cell>
          <cell r="G558" t="str">
            <v>Kuckelman Properties, Inc.</v>
          </cell>
          <cell r="H558" t="str">
            <v>Eileen Kelly</v>
          </cell>
          <cell r="I558" t="str">
            <v>Jennifer Rivera</v>
          </cell>
          <cell r="J558" t="str">
            <v>Dauby O' Connor &amp; Zaleski LLC</v>
          </cell>
          <cell r="K558">
            <v>39031</v>
          </cell>
          <cell r="L558" t="str">
            <v/>
          </cell>
          <cell r="M558" t="str">
            <v>2021</v>
          </cell>
          <cell r="N558" t="str">
            <v>Gut Rehab</v>
          </cell>
          <cell r="O558" t="str">
            <v/>
          </cell>
          <cell r="P558">
            <v>39038</v>
          </cell>
          <cell r="Q558" t="str">
            <v>NO</v>
          </cell>
          <cell r="R558" t="str">
            <v/>
          </cell>
          <cell r="S558"/>
          <cell r="T558" t="str">
            <v>No</v>
          </cell>
          <cell r="U558" t="str">
            <v>No</v>
          </cell>
          <cell r="V558" t="str">
            <v>No</v>
          </cell>
          <cell r="W558" t="str">
            <v/>
          </cell>
        </row>
        <row r="559">
          <cell r="B559">
            <v>63014</v>
          </cell>
          <cell r="C559">
            <v>100</v>
          </cell>
          <cell r="D559" t="str">
            <v>NEF 2007</v>
          </cell>
          <cell r="E559" t="str">
            <v>Heritage Woods of DeKalb (aka DeKalb Supportive Living Facility</v>
          </cell>
          <cell r="F559" t="str">
            <v>DeKalb SLF LP</v>
          </cell>
          <cell r="G559" t="str">
            <v>Budslick Management Co., Inc.</v>
          </cell>
          <cell r="H559" t="str">
            <v>Erica Arellano</v>
          </cell>
          <cell r="I559" t="str">
            <v>Jennifer Rivera</v>
          </cell>
          <cell r="J559" t="str">
            <v>CohnReznick (Chicago)</v>
          </cell>
          <cell r="K559">
            <v>39234</v>
          </cell>
          <cell r="L559" t="str">
            <v/>
          </cell>
          <cell r="M559" t="str">
            <v>2022</v>
          </cell>
          <cell r="N559" t="str">
            <v>New</v>
          </cell>
          <cell r="O559">
            <v>39599</v>
          </cell>
          <cell r="P559">
            <v>39627</v>
          </cell>
          <cell r="Q559" t="str">
            <v>YES</v>
          </cell>
          <cell r="R559">
            <v>2018</v>
          </cell>
          <cell r="S559">
            <v>2018</v>
          </cell>
          <cell r="T559" t="str">
            <v>Yes</v>
          </cell>
          <cell r="U559" t="str">
            <v>Yes</v>
          </cell>
          <cell r="V559" t="str">
            <v>Yes</v>
          </cell>
          <cell r="W559" t="str">
            <v/>
          </cell>
        </row>
        <row r="560">
          <cell r="B560">
            <v>63015</v>
          </cell>
          <cell r="C560">
            <v>100</v>
          </cell>
          <cell r="D560" t="str">
            <v>NEF 2007</v>
          </cell>
          <cell r="E560" t="str">
            <v>Alpena Pines</v>
          </cell>
          <cell r="F560" t="str">
            <v>Alpena Pines Limited Dividend Housing Association Limited Partnership</v>
          </cell>
          <cell r="G560" t="str">
            <v>Wellspring Lutheran Services (formerly Lutheran Homes of Michigan)</v>
          </cell>
          <cell r="H560" t="str">
            <v>Zoila Natera-Sandoval</v>
          </cell>
          <cell r="I560" t="str">
            <v>Jennifer Rivera</v>
          </cell>
          <cell r="J560" t="str">
            <v>Maner Costerisan CPAs</v>
          </cell>
          <cell r="K560">
            <v>39316</v>
          </cell>
          <cell r="L560" t="str">
            <v/>
          </cell>
          <cell r="M560" t="str">
            <v>2023</v>
          </cell>
          <cell r="N560" t="str">
            <v>New</v>
          </cell>
          <cell r="O560">
            <v>39661</v>
          </cell>
          <cell r="P560">
            <v>39660</v>
          </cell>
          <cell r="Q560" t="str">
            <v>YES</v>
          </cell>
          <cell r="R560">
            <v>2022</v>
          </cell>
          <cell r="S560"/>
          <cell r="T560" t="str">
            <v>No</v>
          </cell>
          <cell r="U560" t="str">
            <v>No</v>
          </cell>
          <cell r="V560" t="str">
            <v>No</v>
          </cell>
          <cell r="W560" t="str">
            <v/>
          </cell>
        </row>
        <row r="561">
          <cell r="B561">
            <v>63023</v>
          </cell>
          <cell r="C561">
            <v>100</v>
          </cell>
          <cell r="D561" t="str">
            <v>NEF 2007</v>
          </cell>
          <cell r="E561" t="str">
            <v>Newport Heights-Phase 4</v>
          </cell>
          <cell r="F561" t="str">
            <v>Beacon Street L.P.</v>
          </cell>
          <cell r="G561" t="str">
            <v>Valley Affordable Housing Corporation (VAHC)</v>
          </cell>
          <cell r="H561" t="str">
            <v>Kimberly Pereira</v>
          </cell>
          <cell r="I561" t="str">
            <v>Tracey Ferrara</v>
          </cell>
          <cell r="J561" t="str">
            <v>Damiano, Burk &amp; Nuttall, P.C.</v>
          </cell>
          <cell r="K561">
            <v>39520</v>
          </cell>
          <cell r="L561" t="str">
            <v/>
          </cell>
          <cell r="M561" t="str">
            <v>2023</v>
          </cell>
          <cell r="N561" t="str">
            <v>New</v>
          </cell>
          <cell r="O561">
            <v>40118</v>
          </cell>
          <cell r="P561">
            <v>40067</v>
          </cell>
          <cell r="Q561" t="str">
            <v>YES</v>
          </cell>
          <cell r="R561">
            <v>2018</v>
          </cell>
          <cell r="S561">
            <v>2018</v>
          </cell>
          <cell r="T561" t="str">
            <v>Yes</v>
          </cell>
          <cell r="U561" t="str">
            <v>Yes</v>
          </cell>
          <cell r="V561" t="str">
            <v>Yes</v>
          </cell>
          <cell r="W561" t="str">
            <v/>
          </cell>
        </row>
        <row r="562">
          <cell r="B562">
            <v>63037</v>
          </cell>
          <cell r="C562">
            <v>100</v>
          </cell>
          <cell r="D562" t="str">
            <v>MetLife II</v>
          </cell>
          <cell r="E562" t="str">
            <v>Christopher House of Marlborough</v>
          </cell>
          <cell r="F562" t="str">
            <v>Christopher House of Marlborough Limited Partnership</v>
          </cell>
          <cell r="G562" t="str">
            <v>Christopher House Assisted Living, Inc.</v>
          </cell>
          <cell r="H562" t="str">
            <v>Nicole Bush</v>
          </cell>
          <cell r="I562" t="str">
            <v>Tracey Ferrara</v>
          </cell>
          <cell r="J562" t="str">
            <v>CohnReznick (Boston)</v>
          </cell>
          <cell r="K562">
            <v>39169</v>
          </cell>
          <cell r="L562" t="str">
            <v/>
          </cell>
          <cell r="M562" t="str">
            <v>2023</v>
          </cell>
          <cell r="N562" t="str">
            <v>New</v>
          </cell>
          <cell r="O562">
            <v>39538</v>
          </cell>
          <cell r="P562">
            <v>39547</v>
          </cell>
          <cell r="Q562" t="str">
            <v>YES</v>
          </cell>
          <cell r="R562">
            <v>2018</v>
          </cell>
          <cell r="S562">
            <v>2018</v>
          </cell>
          <cell r="T562" t="str">
            <v>Yes</v>
          </cell>
          <cell r="U562" t="str">
            <v>Yes</v>
          </cell>
          <cell r="V562" t="str">
            <v>Yes</v>
          </cell>
          <cell r="W562" t="str">
            <v/>
          </cell>
        </row>
        <row r="563">
          <cell r="B563">
            <v>63038</v>
          </cell>
          <cell r="C563">
            <v>100</v>
          </cell>
          <cell r="D563" t="str">
            <v>NEF 2007</v>
          </cell>
          <cell r="E563" t="str">
            <v>South Country</v>
          </cell>
          <cell r="F563" t="str">
            <v>Concern East Patchogue LLC</v>
          </cell>
          <cell r="G563" t="str">
            <v>Concern for Independent Living, Inc.</v>
          </cell>
          <cell r="H563" t="str">
            <v>Lisa Taylor</v>
          </cell>
          <cell r="I563" t="str">
            <v>Tracey Ferrara</v>
          </cell>
          <cell r="J563" t="str">
            <v/>
          </cell>
          <cell r="K563">
            <v>39416</v>
          </cell>
          <cell r="L563" t="str">
            <v/>
          </cell>
          <cell r="M563" t="str">
            <v>2023</v>
          </cell>
          <cell r="N563" t="str">
            <v>New</v>
          </cell>
          <cell r="O563">
            <v>39933</v>
          </cell>
          <cell r="P563">
            <v>40050</v>
          </cell>
          <cell r="Q563" t="str">
            <v>YES</v>
          </cell>
          <cell r="R563">
            <v>2018</v>
          </cell>
          <cell r="S563">
            <v>2018</v>
          </cell>
          <cell r="T563" t="str">
            <v>Yes</v>
          </cell>
          <cell r="U563" t="str">
            <v>Yes</v>
          </cell>
          <cell r="V563" t="str">
            <v>Yes</v>
          </cell>
          <cell r="W563" t="str">
            <v/>
          </cell>
        </row>
        <row r="564">
          <cell r="B564">
            <v>63039</v>
          </cell>
          <cell r="C564">
            <v>100</v>
          </cell>
          <cell r="D564" t="str">
            <v>NEF 2006</v>
          </cell>
          <cell r="E564" t="str">
            <v>The Manor at Salem Woods</v>
          </cell>
          <cell r="F564" t="str">
            <v>The Manor at Salem Woods, L.P.</v>
          </cell>
          <cell r="G564" t="str">
            <v>GMS II, LLC</v>
          </cell>
          <cell r="H564" t="str">
            <v>Erica Arellano</v>
          </cell>
          <cell r="I564" t="str">
            <v>Jennifer Rivera</v>
          </cell>
          <cell r="J564" t="str">
            <v>Creason-Edwards &amp; Cimarolli, P.C</v>
          </cell>
          <cell r="K564">
            <v>39220</v>
          </cell>
          <cell r="L564" t="str">
            <v/>
          </cell>
          <cell r="M564" t="str">
            <v>2022</v>
          </cell>
          <cell r="N564" t="str">
            <v>New</v>
          </cell>
          <cell r="O564">
            <v>39478</v>
          </cell>
          <cell r="P564">
            <v>39483</v>
          </cell>
          <cell r="Q564" t="str">
            <v>YES</v>
          </cell>
          <cell r="R564">
            <v>2018</v>
          </cell>
          <cell r="S564">
            <v>2018</v>
          </cell>
          <cell r="T564" t="str">
            <v>Yes</v>
          </cell>
          <cell r="U564" t="str">
            <v>Yes</v>
          </cell>
          <cell r="V564" t="str">
            <v>Yes</v>
          </cell>
          <cell r="W564" t="str">
            <v/>
          </cell>
        </row>
        <row r="565">
          <cell r="B565">
            <v>63044</v>
          </cell>
          <cell r="C565">
            <v>100</v>
          </cell>
          <cell r="D565" t="str">
            <v>NEF 2006</v>
          </cell>
          <cell r="E565" t="str">
            <v>Cullen Homes II</v>
          </cell>
          <cell r="F565" t="str">
            <v>Cullen Homes Partners II, L.P.</v>
          </cell>
          <cell r="G565" t="str">
            <v>Urban Housing of America, Inc, Louisiana</v>
          </cell>
          <cell r="H565" t="str">
            <v>Sandy Baker</v>
          </cell>
          <cell r="I565" t="str">
            <v>Jennifer Rivera</v>
          </cell>
          <cell r="J565" t="str">
            <v>Johnson, Perry, Roussel &amp; Cuthbert, L.L.P</v>
          </cell>
          <cell r="K565">
            <v>39080</v>
          </cell>
          <cell r="L565" t="str">
            <v/>
          </cell>
          <cell r="M565" t="str">
            <v>2022</v>
          </cell>
          <cell r="N565" t="str">
            <v>New</v>
          </cell>
          <cell r="O565">
            <v>39293</v>
          </cell>
          <cell r="P565">
            <v>39387</v>
          </cell>
          <cell r="Q565" t="str">
            <v>YES</v>
          </cell>
          <cell r="R565">
            <v>2018</v>
          </cell>
          <cell r="S565">
            <v>2018</v>
          </cell>
          <cell r="T565" t="str">
            <v>Yes</v>
          </cell>
          <cell r="U565" t="str">
            <v>Yes</v>
          </cell>
          <cell r="V565" t="str">
            <v>Yes</v>
          </cell>
          <cell r="W565" t="str">
            <v/>
          </cell>
        </row>
        <row r="566">
          <cell r="B566">
            <v>63047</v>
          </cell>
          <cell r="C566">
            <v>100</v>
          </cell>
          <cell r="D566" t="str">
            <v>NEF 2007</v>
          </cell>
          <cell r="E566" t="str">
            <v>Mill Creek Meadows (OR)</v>
          </cell>
          <cell r="F566" t="str">
            <v>Mill Creek Meadows Limited Partnership</v>
          </cell>
          <cell r="G566" t="str">
            <v>Catholic Community Services Foundation, Inc.</v>
          </cell>
          <cell r="H566" t="str">
            <v>Melanie Niemeyer</v>
          </cell>
          <cell r="I566" t="str">
            <v>Laura Pishion</v>
          </cell>
          <cell r="J566" t="str">
            <v>Finney, Neill &amp; Company, P.S.</v>
          </cell>
          <cell r="K566">
            <v>39342</v>
          </cell>
          <cell r="L566" t="str">
            <v/>
          </cell>
          <cell r="M566" t="str">
            <v>2021</v>
          </cell>
          <cell r="N566" t="str">
            <v>New</v>
          </cell>
          <cell r="O566">
            <v>39661</v>
          </cell>
          <cell r="P566">
            <v>39430</v>
          </cell>
          <cell r="Q566" t="str">
            <v>YES</v>
          </cell>
          <cell r="R566">
            <v>2018</v>
          </cell>
          <cell r="S566">
            <v>2018</v>
          </cell>
          <cell r="T566" t="str">
            <v>Yes</v>
          </cell>
          <cell r="U566" t="str">
            <v>Yes</v>
          </cell>
          <cell r="V566" t="str">
            <v>Yes</v>
          </cell>
          <cell r="W566" t="str">
            <v/>
          </cell>
        </row>
        <row r="567">
          <cell r="B567">
            <v>63049</v>
          </cell>
          <cell r="C567">
            <v>100</v>
          </cell>
          <cell r="D567" t="str">
            <v>NEF 2007</v>
          </cell>
          <cell r="E567" t="str">
            <v>Charleston</v>
          </cell>
          <cell r="F567" t="str">
            <v>Charleston Limited Partnership</v>
          </cell>
          <cell r="G567" t="str">
            <v>Northwest Housing Alternatives, Inc. (NHA)</v>
          </cell>
          <cell r="H567" t="str">
            <v>Melanie Niemeyer</v>
          </cell>
          <cell r="I567" t="str">
            <v>Laura Pishion</v>
          </cell>
          <cell r="J567" t="str">
            <v>Loveridge Hunt &amp; Company</v>
          </cell>
          <cell r="K567">
            <v>39618</v>
          </cell>
          <cell r="L567" t="str">
            <v/>
          </cell>
          <cell r="M567" t="str">
            <v>2023</v>
          </cell>
          <cell r="N567" t="str">
            <v>New</v>
          </cell>
          <cell r="O567">
            <v>39934</v>
          </cell>
          <cell r="P567">
            <v>39931</v>
          </cell>
          <cell r="Q567" t="str">
            <v>NO</v>
          </cell>
          <cell r="R567" t="str">
            <v/>
          </cell>
          <cell r="S567"/>
          <cell r="T567" t="str">
            <v>No</v>
          </cell>
          <cell r="U567" t="str">
            <v>No</v>
          </cell>
          <cell r="V567" t="str">
            <v>No</v>
          </cell>
          <cell r="W567" t="str">
            <v/>
          </cell>
        </row>
        <row r="568">
          <cell r="B568">
            <v>63052</v>
          </cell>
          <cell r="C568">
            <v>100</v>
          </cell>
          <cell r="D568" t="str">
            <v>NEF 2006 II</v>
          </cell>
          <cell r="E568" t="str">
            <v>Ashley Place II</v>
          </cell>
          <cell r="F568" t="str">
            <v>Ashley Place Development II Limited Partnership</v>
          </cell>
          <cell r="G568" t="str">
            <v>Denham Springs Housing Authority</v>
          </cell>
          <cell r="H568" t="str">
            <v>Sandy Baker</v>
          </cell>
          <cell r="I568" t="str">
            <v>Jennifer Rivera</v>
          </cell>
          <cell r="J568" t="str">
            <v>Little &amp; Associates LLC</v>
          </cell>
          <cell r="K568">
            <v>39437</v>
          </cell>
          <cell r="L568" t="str">
            <v/>
          </cell>
          <cell r="M568" t="str">
            <v>2023</v>
          </cell>
          <cell r="N568" t="str">
            <v>New</v>
          </cell>
          <cell r="O568">
            <v>39813</v>
          </cell>
          <cell r="P568">
            <v>39805</v>
          </cell>
          <cell r="Q568" t="str">
            <v>NO</v>
          </cell>
          <cell r="R568" t="str">
            <v/>
          </cell>
          <cell r="S568"/>
          <cell r="T568" t="str">
            <v>No</v>
          </cell>
          <cell r="U568" t="str">
            <v>No</v>
          </cell>
          <cell r="V568" t="str">
            <v>No</v>
          </cell>
          <cell r="W568" t="str">
            <v/>
          </cell>
        </row>
        <row r="569">
          <cell r="B569">
            <v>63055</v>
          </cell>
          <cell r="C569">
            <v>100</v>
          </cell>
          <cell r="D569" t="str">
            <v>FNBC Leasing</v>
          </cell>
          <cell r="E569" t="str">
            <v>Willows at Wells (fka Wells Ave)</v>
          </cell>
          <cell r="F569" t="str">
            <v>Wells Avenue Partners, A Nevada Limited Partnership</v>
          </cell>
          <cell r="G569" t="str">
            <v>Community Services Agency Development Corporation (CSADC)</v>
          </cell>
          <cell r="H569" t="str">
            <v>Justin Sousley</v>
          </cell>
          <cell r="I569" t="str">
            <v>Laura Pishion</v>
          </cell>
          <cell r="J569" t="str">
            <v>Steele &amp; Associates, LLC</v>
          </cell>
          <cell r="K569">
            <v>39139</v>
          </cell>
          <cell r="L569" t="str">
            <v/>
          </cell>
          <cell r="M569" t="str">
            <v>2022</v>
          </cell>
          <cell r="N569" t="str">
            <v>New</v>
          </cell>
          <cell r="O569">
            <v>39508</v>
          </cell>
          <cell r="P569">
            <v>39508</v>
          </cell>
          <cell r="Q569" t="str">
            <v>NO</v>
          </cell>
          <cell r="R569" t="str">
            <v/>
          </cell>
          <cell r="S569"/>
          <cell r="T569" t="str">
            <v>No</v>
          </cell>
          <cell r="U569" t="str">
            <v>No</v>
          </cell>
          <cell r="V569" t="str">
            <v>No</v>
          </cell>
          <cell r="W569" t="str">
            <v/>
          </cell>
        </row>
        <row r="570">
          <cell r="B570">
            <v>63057</v>
          </cell>
          <cell r="C570">
            <v>100</v>
          </cell>
          <cell r="D570" t="str">
            <v>NYEF 2005</v>
          </cell>
          <cell r="E570" t="str">
            <v>Watkins NEP</v>
          </cell>
          <cell r="F570" t="str">
            <v>Watkins Cluster, L.P.</v>
          </cell>
          <cell r="G570" t="str">
            <v>St. Nicks Alliance</v>
          </cell>
          <cell r="H570" t="str">
            <v>Rayla Maurin</v>
          </cell>
          <cell r="I570" t="str">
            <v>Lisa Taylor</v>
          </cell>
          <cell r="J570" t="str">
            <v>Tyrone Anthony Sellers, CPA</v>
          </cell>
          <cell r="K570">
            <v>39182</v>
          </cell>
          <cell r="L570">
            <v>43642</v>
          </cell>
          <cell r="M570" t="str">
            <v>2021</v>
          </cell>
          <cell r="N570" t="str">
            <v>Gut Rehab</v>
          </cell>
          <cell r="O570">
            <v>38827</v>
          </cell>
          <cell r="P570">
            <v>39156</v>
          </cell>
          <cell r="Q570" t="str">
            <v>YES</v>
          </cell>
          <cell r="R570">
            <v>2018</v>
          </cell>
          <cell r="S570">
            <v>2018</v>
          </cell>
          <cell r="T570" t="str">
            <v>Yes</v>
          </cell>
          <cell r="U570" t="str">
            <v>Yes</v>
          </cell>
          <cell r="V570" t="str">
            <v>Yes</v>
          </cell>
          <cell r="W570" t="str">
            <v/>
          </cell>
        </row>
        <row r="571">
          <cell r="B571">
            <v>63059</v>
          </cell>
          <cell r="C571">
            <v>100</v>
          </cell>
          <cell r="D571" t="str">
            <v>NYEF 2006</v>
          </cell>
          <cell r="E571" t="str">
            <v>Cauldwell Apartments</v>
          </cell>
          <cell r="F571" t="str">
            <v>Cauldwell Avenue Associates, L.P.</v>
          </cell>
          <cell r="G571" t="str">
            <v>Nos Quedamos</v>
          </cell>
          <cell r="H571" t="str">
            <v>David Rozan</v>
          </cell>
          <cell r="I571" t="str">
            <v>Lisa Taylor</v>
          </cell>
          <cell r="J571" t="str">
            <v>Vargas &amp; Rivera</v>
          </cell>
          <cell r="K571">
            <v>39584</v>
          </cell>
          <cell r="L571" t="str">
            <v/>
          </cell>
          <cell r="M571" t="str">
            <v>2022</v>
          </cell>
          <cell r="N571" t="str">
            <v>New</v>
          </cell>
          <cell r="O571" t="str">
            <v/>
          </cell>
          <cell r="P571">
            <v>39539</v>
          </cell>
          <cell r="Q571" t="str">
            <v>NO</v>
          </cell>
          <cell r="R571" t="str">
            <v/>
          </cell>
          <cell r="S571"/>
          <cell r="T571" t="str">
            <v>No</v>
          </cell>
          <cell r="U571" t="str">
            <v>No</v>
          </cell>
          <cell r="V571" t="str">
            <v>No</v>
          </cell>
          <cell r="W571" t="str">
            <v/>
          </cell>
        </row>
        <row r="572">
          <cell r="B572">
            <v>63062</v>
          </cell>
          <cell r="C572">
            <v>100</v>
          </cell>
          <cell r="D572" t="str">
            <v>NEF 2007</v>
          </cell>
          <cell r="E572" t="str">
            <v>Bayou Place II</v>
          </cell>
          <cell r="F572" t="str">
            <v>Bayou Place Development II Limited Partnership II</v>
          </cell>
          <cell r="G572" t="str">
            <v>Housing Authority of New Iberia (LA)</v>
          </cell>
          <cell r="H572" t="str">
            <v>Sandy Baker</v>
          </cell>
          <cell r="I572" t="str">
            <v>Jennifer Rivera</v>
          </cell>
          <cell r="J572" t="str">
            <v>Bond &amp; Tousignant, LLC</v>
          </cell>
          <cell r="K572">
            <v>39197</v>
          </cell>
          <cell r="L572" t="str">
            <v/>
          </cell>
          <cell r="M572" t="str">
            <v>2023</v>
          </cell>
          <cell r="N572" t="str">
            <v>New</v>
          </cell>
          <cell r="O572">
            <v>39552</v>
          </cell>
          <cell r="P572">
            <v>39801</v>
          </cell>
          <cell r="Q572" t="str">
            <v>NO</v>
          </cell>
          <cell r="R572" t="str">
            <v/>
          </cell>
          <cell r="S572"/>
          <cell r="T572" t="str">
            <v>No</v>
          </cell>
          <cell r="U572" t="str">
            <v>No</v>
          </cell>
          <cell r="V572" t="str">
            <v>No</v>
          </cell>
          <cell r="W572" t="str">
            <v/>
          </cell>
        </row>
        <row r="573">
          <cell r="B573">
            <v>63063</v>
          </cell>
          <cell r="C573">
            <v>100</v>
          </cell>
          <cell r="D573" t="str">
            <v>NEF 2007</v>
          </cell>
          <cell r="E573" t="str">
            <v>LSS Park Avenue Apartments</v>
          </cell>
          <cell r="F573" t="str">
            <v>LSS Park Avenue Apartments L.P.</v>
          </cell>
          <cell r="G573" t="str">
            <v>Lutheran Social Services of Minnesota</v>
          </cell>
          <cell r="H573" t="str">
            <v>Samuel Stephens</v>
          </cell>
          <cell r="I573" t="str">
            <v>Jennifer Rivera</v>
          </cell>
          <cell r="J573" t="str">
            <v>CliftonLarsonAllen (Minnesota)</v>
          </cell>
          <cell r="K573">
            <v>39401</v>
          </cell>
          <cell r="L573" t="str">
            <v/>
          </cell>
          <cell r="M573" t="str">
            <v>2022</v>
          </cell>
          <cell r="N573" t="str">
            <v>New</v>
          </cell>
          <cell r="O573">
            <v>39727</v>
          </cell>
          <cell r="P573">
            <v>39693</v>
          </cell>
          <cell r="Q573" t="str">
            <v>NO</v>
          </cell>
          <cell r="R573" t="str">
            <v/>
          </cell>
          <cell r="S573"/>
          <cell r="T573" t="str">
            <v>No</v>
          </cell>
          <cell r="U573" t="str">
            <v>No</v>
          </cell>
          <cell r="V573" t="str">
            <v>No</v>
          </cell>
          <cell r="W573" t="str">
            <v/>
          </cell>
        </row>
        <row r="574">
          <cell r="B574">
            <v>63068</v>
          </cell>
          <cell r="C574">
            <v>100</v>
          </cell>
          <cell r="D574" t="str">
            <v>FNBC Leasing</v>
          </cell>
          <cell r="E574" t="str">
            <v>Passman Plaza III</v>
          </cell>
          <cell r="F574" t="str">
            <v>Passman Plaza III Limited Partnership</v>
          </cell>
          <cell r="G574" t="str">
            <v>Monroe (LA) Housing Authority</v>
          </cell>
          <cell r="H574" t="str">
            <v>Sandy Baker</v>
          </cell>
          <cell r="I574" t="str">
            <v>Jennifer Rivera</v>
          </cell>
          <cell r="J574" t="str">
            <v>Little &amp; Associates LLC</v>
          </cell>
          <cell r="K574">
            <v>39289</v>
          </cell>
          <cell r="L574" t="str">
            <v/>
          </cell>
          <cell r="M574" t="str">
            <v>2022</v>
          </cell>
          <cell r="N574" t="str">
            <v>New</v>
          </cell>
          <cell r="O574" t="str">
            <v/>
          </cell>
          <cell r="P574">
            <v>39518</v>
          </cell>
          <cell r="Q574" t="str">
            <v>NO</v>
          </cell>
          <cell r="R574" t="str">
            <v/>
          </cell>
          <cell r="S574"/>
          <cell r="T574" t="str">
            <v>No</v>
          </cell>
          <cell r="U574" t="str">
            <v>No</v>
          </cell>
          <cell r="V574" t="str">
            <v>No</v>
          </cell>
          <cell r="W574" t="str">
            <v/>
          </cell>
        </row>
        <row r="575">
          <cell r="B575">
            <v>63072</v>
          </cell>
          <cell r="C575">
            <v>100</v>
          </cell>
          <cell r="D575" t="str">
            <v>Citi 2002</v>
          </cell>
          <cell r="E575" t="str">
            <v>Rollins Square</v>
          </cell>
          <cell r="F575" t="str">
            <v>Rollins Square Associates LP</v>
          </cell>
          <cell r="G575" t="str">
            <v>Planning Office of Urban Affairs, Inc.</v>
          </cell>
          <cell r="H575" t="str">
            <v/>
          </cell>
          <cell r="I575" t="str">
            <v/>
          </cell>
          <cell r="J575" t="str">
            <v>Nesseralla &amp; Company, LLC</v>
          </cell>
          <cell r="K575">
            <v>39022</v>
          </cell>
          <cell r="L575">
            <v>43646</v>
          </cell>
          <cell r="M575" t="str">
            <v>2017</v>
          </cell>
          <cell r="N575" t="str">
            <v>New</v>
          </cell>
          <cell r="O575" t="str">
            <v/>
          </cell>
          <cell r="P575">
            <v>37621</v>
          </cell>
          <cell r="Q575" t="str">
            <v>YES</v>
          </cell>
          <cell r="R575">
            <v>2018</v>
          </cell>
          <cell r="S575">
            <v>2018</v>
          </cell>
          <cell r="T575" t="str">
            <v>Yes</v>
          </cell>
          <cell r="U575" t="str">
            <v>Yes</v>
          </cell>
          <cell r="V575" t="str">
            <v>Yes</v>
          </cell>
          <cell r="W575" t="str">
            <v/>
          </cell>
        </row>
        <row r="576">
          <cell r="B576">
            <v>63073</v>
          </cell>
          <cell r="C576">
            <v>100</v>
          </cell>
          <cell r="D576" t="str">
            <v>NEF 2007 II</v>
          </cell>
          <cell r="E576" t="str">
            <v>Ithaca Special Needs SRO</v>
          </cell>
          <cell r="F576" t="str">
            <v>Ithaca Special Needs, L.P.</v>
          </cell>
          <cell r="G576" t="str">
            <v>Lakeview Mental Health Services, Inc.</v>
          </cell>
          <cell r="H576" t="str">
            <v>Lisa Taylor</v>
          </cell>
          <cell r="I576" t="str">
            <v>Tracey Ferrara</v>
          </cell>
          <cell r="J576" t="str">
            <v>Bonadio &amp; Co LLP</v>
          </cell>
          <cell r="K576">
            <v>39413</v>
          </cell>
          <cell r="L576" t="str">
            <v/>
          </cell>
          <cell r="M576" t="str">
            <v>2023</v>
          </cell>
          <cell r="N576" t="str">
            <v>New</v>
          </cell>
          <cell r="O576">
            <v>39691</v>
          </cell>
          <cell r="P576">
            <v>39736</v>
          </cell>
          <cell r="Q576" t="str">
            <v>NO</v>
          </cell>
          <cell r="R576" t="str">
            <v/>
          </cell>
          <cell r="S576"/>
          <cell r="T576" t="str">
            <v>No</v>
          </cell>
          <cell r="U576" t="str">
            <v>No</v>
          </cell>
          <cell r="V576" t="str">
            <v>No</v>
          </cell>
          <cell r="W576" t="str">
            <v/>
          </cell>
        </row>
        <row r="577">
          <cell r="B577">
            <v>63077</v>
          </cell>
          <cell r="C577">
            <v>100</v>
          </cell>
          <cell r="D577" t="str">
            <v>CITI Guaranteed Fund</v>
          </cell>
          <cell r="E577" t="str">
            <v>Pecan Grove II</v>
          </cell>
          <cell r="F577" t="str">
            <v>Pecan Apartments II, L.P.</v>
          </cell>
          <cell r="G577" t="str">
            <v>RHA/Housing, Inc</v>
          </cell>
          <cell r="H577" t="str">
            <v>Nicole Bush</v>
          </cell>
          <cell r="I577" t="str">
            <v>Tracey Ferrara</v>
          </cell>
          <cell r="J577" t="str">
            <v>CohnReznick (Atlanta)</v>
          </cell>
          <cell r="K577">
            <v>39168</v>
          </cell>
          <cell r="L577" t="str">
            <v/>
          </cell>
          <cell r="M577" t="str">
            <v>2022</v>
          </cell>
          <cell r="N577" t="str">
            <v>New</v>
          </cell>
          <cell r="O577">
            <v>39356</v>
          </cell>
          <cell r="P577">
            <v>39324</v>
          </cell>
          <cell r="Q577" t="str">
            <v>YES</v>
          </cell>
          <cell r="R577">
            <v>2018</v>
          </cell>
          <cell r="S577">
            <v>2018</v>
          </cell>
          <cell r="T577" t="str">
            <v>Yes</v>
          </cell>
          <cell r="U577" t="str">
            <v>Yes</v>
          </cell>
          <cell r="V577" t="str">
            <v>Yes</v>
          </cell>
          <cell r="W577" t="str">
            <v/>
          </cell>
        </row>
        <row r="578">
          <cell r="B578">
            <v>63079</v>
          </cell>
          <cell r="C578">
            <v>100</v>
          </cell>
          <cell r="D578" t="str">
            <v>NYEF 2005</v>
          </cell>
          <cell r="E578" t="str">
            <v>Arthur Ransome NRP</v>
          </cell>
          <cell r="F578" t="str">
            <v>Arthur Ransome Houses,  L.P.</v>
          </cell>
          <cell r="G578" t="str">
            <v>Abyssinian Development Corp.</v>
          </cell>
          <cell r="H578" t="str">
            <v>Rayla Maurin</v>
          </cell>
          <cell r="I578" t="str">
            <v>Lisa Taylor</v>
          </cell>
          <cell r="J578" t="str">
            <v>Novogradac &amp; Company LLP (Dover, OH)</v>
          </cell>
          <cell r="K578">
            <v>39140</v>
          </cell>
          <cell r="L578" t="str">
            <v/>
          </cell>
          <cell r="M578" t="str">
            <v>2022</v>
          </cell>
          <cell r="N578" t="str">
            <v>Substantial Rehab</v>
          </cell>
          <cell r="O578">
            <v>39477</v>
          </cell>
          <cell r="P578">
            <v>39574</v>
          </cell>
          <cell r="Q578" t="str">
            <v>NO</v>
          </cell>
          <cell r="R578" t="str">
            <v/>
          </cell>
          <cell r="S578"/>
          <cell r="T578" t="str">
            <v>No</v>
          </cell>
          <cell r="U578" t="str">
            <v>No</v>
          </cell>
          <cell r="V578" t="str">
            <v>No</v>
          </cell>
          <cell r="W578" t="str">
            <v/>
          </cell>
        </row>
        <row r="579">
          <cell r="B579">
            <v>63080</v>
          </cell>
          <cell r="C579">
            <v>100</v>
          </cell>
          <cell r="D579" t="str">
            <v>Aegon Fund</v>
          </cell>
          <cell r="E579" t="str">
            <v>Crescent Park (CA)</v>
          </cell>
          <cell r="F579" t="str">
            <v>Crescent Park EAH, L.P., a California Limited Partnership</v>
          </cell>
          <cell r="G579" t="str">
            <v>EAH, Inc.</v>
          </cell>
          <cell r="H579" t="str">
            <v>Teresa Mondou</v>
          </cell>
          <cell r="I579" t="str">
            <v>Laura Pishion</v>
          </cell>
          <cell r="J579" t="str">
            <v>Spiteri, Narasky &amp; Daley, LLP</v>
          </cell>
          <cell r="K579">
            <v>39266</v>
          </cell>
          <cell r="L579" t="str">
            <v/>
          </cell>
          <cell r="M579" t="str">
            <v>2023</v>
          </cell>
          <cell r="N579" t="str">
            <v>Moderate Rehab</v>
          </cell>
          <cell r="O579" t="str">
            <v/>
          </cell>
          <cell r="P579">
            <v>39791</v>
          </cell>
          <cell r="Q579" t="str">
            <v>YES</v>
          </cell>
          <cell r="R579">
            <v>2018</v>
          </cell>
          <cell r="S579">
            <v>2018</v>
          </cell>
          <cell r="T579" t="str">
            <v>Yes</v>
          </cell>
          <cell r="U579" t="str">
            <v>Yes</v>
          </cell>
          <cell r="V579" t="str">
            <v>Yes</v>
          </cell>
          <cell r="W579" t="str">
            <v/>
          </cell>
        </row>
        <row r="580">
          <cell r="B580">
            <v>63082</v>
          </cell>
          <cell r="C580">
            <v>100</v>
          </cell>
          <cell r="D580" t="str">
            <v>NYEF 2006</v>
          </cell>
          <cell r="E580" t="str">
            <v>West 147th Street Apartments NRP</v>
          </cell>
          <cell r="F580" t="str">
            <v>West 147th Street Apartments L.P.</v>
          </cell>
          <cell r="G580" t="str">
            <v>Harlem Congregations for Community Improvement</v>
          </cell>
          <cell r="H580" t="str">
            <v>Rayla Maurin</v>
          </cell>
          <cell r="I580" t="str">
            <v>Lisa Taylor</v>
          </cell>
          <cell r="J580" t="str">
            <v>Vargas &amp; Rivera</v>
          </cell>
          <cell r="K580">
            <v>39070</v>
          </cell>
          <cell r="L580" t="str">
            <v/>
          </cell>
          <cell r="M580" t="str">
            <v>2022</v>
          </cell>
          <cell r="N580" t="str">
            <v>Gut Rehab</v>
          </cell>
          <cell r="O580" t="str">
            <v/>
          </cell>
          <cell r="P580">
            <v>39197</v>
          </cell>
          <cell r="Q580" t="str">
            <v>YES</v>
          </cell>
          <cell r="R580">
            <v>2018</v>
          </cell>
          <cell r="S580">
            <v>2018</v>
          </cell>
          <cell r="T580" t="str">
            <v>Yes</v>
          </cell>
          <cell r="U580" t="str">
            <v>Yes</v>
          </cell>
          <cell r="V580" t="str">
            <v>Yes</v>
          </cell>
          <cell r="W580" t="str">
            <v/>
          </cell>
        </row>
        <row r="581">
          <cell r="B581">
            <v>63088</v>
          </cell>
          <cell r="C581">
            <v>100</v>
          </cell>
          <cell r="D581" t="str">
            <v>NYEF 2005</v>
          </cell>
          <cell r="E581" t="str">
            <v>Melrose Commons Cluster NEP</v>
          </cell>
          <cell r="F581" t="str">
            <v>Melrose Cluster, L.P.</v>
          </cell>
          <cell r="G581" t="str">
            <v>RSE Management LLC</v>
          </cell>
          <cell r="H581" t="str">
            <v>Anna Ortiz</v>
          </cell>
          <cell r="I581" t="str">
            <v>Tania Garrido</v>
          </cell>
          <cell r="J581" t="str">
            <v>NCheng LLP</v>
          </cell>
          <cell r="K581">
            <v>39188</v>
          </cell>
          <cell r="L581" t="str">
            <v/>
          </cell>
          <cell r="M581" t="str">
            <v>2022</v>
          </cell>
          <cell r="N581" t="str">
            <v>Gut Rehab</v>
          </cell>
          <cell r="O581">
            <v>39340</v>
          </cell>
          <cell r="P581">
            <v>39783</v>
          </cell>
          <cell r="Q581" t="str">
            <v>NO</v>
          </cell>
          <cell r="R581" t="str">
            <v/>
          </cell>
          <cell r="S581"/>
          <cell r="T581" t="str">
            <v>No</v>
          </cell>
          <cell r="U581" t="str">
            <v>No</v>
          </cell>
          <cell r="V581" t="str">
            <v>No</v>
          </cell>
          <cell r="W581" t="str">
            <v/>
          </cell>
        </row>
        <row r="582">
          <cell r="B582">
            <v>63091</v>
          </cell>
          <cell r="C582">
            <v>100</v>
          </cell>
          <cell r="D582" t="str">
            <v>NYEF 2006</v>
          </cell>
          <cell r="E582" t="str">
            <v>Luacaw Brownstones</v>
          </cell>
          <cell r="F582" t="str">
            <v>Luacaw Brownstones, L.P.</v>
          </cell>
          <cell r="G582" t="str">
            <v>Community League of The Heights</v>
          </cell>
          <cell r="H582" t="str">
            <v>Jamilah Diallobe</v>
          </cell>
          <cell r="I582" t="str">
            <v>Tania Garrido</v>
          </cell>
          <cell r="J582" t="str">
            <v>Vargas &amp; Rivera</v>
          </cell>
          <cell r="K582">
            <v>39079</v>
          </cell>
          <cell r="L582" t="str">
            <v/>
          </cell>
          <cell r="M582" t="str">
            <v>2022</v>
          </cell>
          <cell r="N582" t="str">
            <v>Gut Rehab</v>
          </cell>
          <cell r="O582" t="str">
            <v/>
          </cell>
          <cell r="P582">
            <v>39629</v>
          </cell>
          <cell r="Q582" t="str">
            <v>YES</v>
          </cell>
          <cell r="R582">
            <v>2018</v>
          </cell>
          <cell r="S582">
            <v>2018</v>
          </cell>
          <cell r="T582" t="str">
            <v>Yes</v>
          </cell>
          <cell r="U582" t="str">
            <v>Yes</v>
          </cell>
          <cell r="V582" t="str">
            <v>Yes</v>
          </cell>
          <cell r="W582" t="str">
            <v/>
          </cell>
        </row>
        <row r="583">
          <cell r="B583">
            <v>63100</v>
          </cell>
          <cell r="C583">
            <v>100</v>
          </cell>
          <cell r="D583" t="str">
            <v>Nationwide Fund</v>
          </cell>
          <cell r="E583" t="str">
            <v>The Club at Eustis</v>
          </cell>
          <cell r="F583" t="str">
            <v>Club at Eustis Partners, Ltd.</v>
          </cell>
          <cell r="G583" t="str">
            <v>CED Capital Holdings IX, Ltd.</v>
          </cell>
          <cell r="H583" t="str">
            <v>Judy Jackson</v>
          </cell>
          <cell r="I583" t="str">
            <v>Tracey Ferrara</v>
          </cell>
          <cell r="J583" t="str">
            <v/>
          </cell>
          <cell r="K583">
            <v>39185</v>
          </cell>
          <cell r="L583" t="str">
            <v/>
          </cell>
          <cell r="M583" t="str">
            <v>2021</v>
          </cell>
          <cell r="N583" t="str">
            <v>New</v>
          </cell>
          <cell r="O583">
            <v>39020</v>
          </cell>
          <cell r="P583">
            <v>39021</v>
          </cell>
          <cell r="Q583" t="str">
            <v>YES</v>
          </cell>
          <cell r="R583">
            <v>2018</v>
          </cell>
          <cell r="S583">
            <v>2018</v>
          </cell>
          <cell r="T583" t="str">
            <v>Yes</v>
          </cell>
          <cell r="U583" t="str">
            <v>Yes</v>
          </cell>
          <cell r="V583" t="str">
            <v>Yes</v>
          </cell>
          <cell r="W583" t="str">
            <v/>
          </cell>
        </row>
        <row r="584">
          <cell r="B584">
            <v>63103</v>
          </cell>
          <cell r="C584">
            <v>100</v>
          </cell>
          <cell r="D584" t="str">
            <v>NEF 2007</v>
          </cell>
          <cell r="E584" t="str">
            <v>Lockwood Greene</v>
          </cell>
          <cell r="F584" t="str">
            <v>Lockwood Housing, LLC</v>
          </cell>
          <cell r="G584" t="str">
            <v>Woda Development of Ohio LLC</v>
          </cell>
          <cell r="H584" t="str">
            <v>Lisa Days</v>
          </cell>
          <cell r="I584" t="str">
            <v>Tracey Ferrara</v>
          </cell>
          <cell r="J584" t="str">
            <v>Novogradac &amp; Company LLP (Cleveland)</v>
          </cell>
          <cell r="K584">
            <v>39442</v>
          </cell>
          <cell r="L584" t="str">
            <v/>
          </cell>
          <cell r="M584" t="str">
            <v>2022</v>
          </cell>
          <cell r="N584" t="str">
            <v>New</v>
          </cell>
          <cell r="O584" t="str">
            <v/>
          </cell>
          <cell r="P584">
            <v>39443</v>
          </cell>
          <cell r="Q584" t="str">
            <v>YES</v>
          </cell>
          <cell r="R584">
            <v>2018</v>
          </cell>
          <cell r="S584">
            <v>2018</v>
          </cell>
          <cell r="T584" t="str">
            <v>Yes</v>
          </cell>
          <cell r="U584" t="str">
            <v>Yes</v>
          </cell>
          <cell r="V584" t="str">
            <v>Yes</v>
          </cell>
          <cell r="W584" t="str">
            <v/>
          </cell>
        </row>
        <row r="585">
          <cell r="B585">
            <v>63104</v>
          </cell>
          <cell r="C585">
            <v>100</v>
          </cell>
          <cell r="D585" t="str">
            <v>NEF 2007</v>
          </cell>
          <cell r="E585" t="str">
            <v>Southside Recapitalization (MN)</v>
          </cell>
          <cell r="F585" t="str">
            <v>Southside Community Limited Partnership</v>
          </cell>
          <cell r="G585" t="str">
            <v>Project for Pride in Living, Inc.</v>
          </cell>
          <cell r="H585" t="str">
            <v>Samuel Stephens</v>
          </cell>
          <cell r="I585" t="str">
            <v>Jennifer Rivera</v>
          </cell>
          <cell r="J585" t="str">
            <v>Mahoney Ulbrich Christiansen Russ</v>
          </cell>
          <cell r="K585">
            <v>39275</v>
          </cell>
          <cell r="L585" t="str">
            <v/>
          </cell>
          <cell r="M585" t="str">
            <v>2021</v>
          </cell>
          <cell r="N585" t="str">
            <v>Moderate Rehab</v>
          </cell>
          <cell r="O585" t="str">
            <v/>
          </cell>
          <cell r="P585">
            <v>39416</v>
          </cell>
          <cell r="Q585" t="str">
            <v>YES</v>
          </cell>
          <cell r="R585">
            <v>2018</v>
          </cell>
          <cell r="S585">
            <v>2018</v>
          </cell>
          <cell r="T585" t="str">
            <v>Yes</v>
          </cell>
          <cell r="U585" t="str">
            <v>Yes</v>
          </cell>
          <cell r="V585" t="str">
            <v>Yes</v>
          </cell>
          <cell r="W585" t="str">
            <v/>
          </cell>
        </row>
        <row r="586">
          <cell r="B586">
            <v>63107</v>
          </cell>
          <cell r="C586">
            <v>100</v>
          </cell>
          <cell r="D586" t="str">
            <v>NEF 2007</v>
          </cell>
          <cell r="E586" t="str">
            <v>Knitting Mills on Peach Alley</v>
          </cell>
          <cell r="F586" t="str">
            <v>Knitting Mill Associates, L.P.</v>
          </cell>
          <cell r="G586" t="str">
            <v>Alliance for Building Communities (ABC)</v>
          </cell>
          <cell r="H586" t="str">
            <v>Lisa Griffin</v>
          </cell>
          <cell r="I586" t="str">
            <v>Tracey Ferrara</v>
          </cell>
          <cell r="J586" t="str">
            <v>Snyder, Daitz &amp; Company</v>
          </cell>
          <cell r="K586">
            <v>39254</v>
          </cell>
          <cell r="L586" t="str">
            <v/>
          </cell>
          <cell r="M586" t="str">
            <v>2022</v>
          </cell>
          <cell r="N586" t="str">
            <v>Gut Rehab</v>
          </cell>
          <cell r="O586">
            <v>39569</v>
          </cell>
          <cell r="P586">
            <v>39714</v>
          </cell>
          <cell r="Q586" t="str">
            <v>NO</v>
          </cell>
          <cell r="R586" t="str">
            <v/>
          </cell>
          <cell r="S586"/>
          <cell r="T586" t="str">
            <v>No</v>
          </cell>
          <cell r="U586" t="str">
            <v>No</v>
          </cell>
          <cell r="V586" t="str">
            <v>No</v>
          </cell>
          <cell r="W586" t="str">
            <v/>
          </cell>
        </row>
        <row r="587">
          <cell r="B587">
            <v>63113</v>
          </cell>
          <cell r="C587">
            <v>100</v>
          </cell>
          <cell r="D587" t="str">
            <v>NYEF 2004</v>
          </cell>
          <cell r="E587" t="str">
            <v>East 115th Street Cluster</v>
          </cell>
          <cell r="F587" t="str">
            <v>East 115th Street, LP</v>
          </cell>
          <cell r="G587" t="str">
            <v>City Property Management &amp; Development Inc.</v>
          </cell>
          <cell r="H587" t="str">
            <v>Christopher Perkowski</v>
          </cell>
          <cell r="I587" t="str">
            <v>Tania Garrido</v>
          </cell>
          <cell r="J587" t="str">
            <v>MBAF CPA's LLC</v>
          </cell>
          <cell r="K587">
            <v>39100</v>
          </cell>
          <cell r="L587" t="str">
            <v/>
          </cell>
          <cell r="M587" t="str">
            <v>2022</v>
          </cell>
          <cell r="N587" t="str">
            <v>Gut Rehab</v>
          </cell>
          <cell r="O587" t="str">
            <v/>
          </cell>
          <cell r="P587">
            <v>38470</v>
          </cell>
          <cell r="Q587" t="str">
            <v>NO</v>
          </cell>
          <cell r="R587" t="str">
            <v/>
          </cell>
          <cell r="S587"/>
          <cell r="T587" t="str">
            <v>No</v>
          </cell>
          <cell r="U587" t="str">
            <v>No</v>
          </cell>
          <cell r="V587" t="str">
            <v>No</v>
          </cell>
          <cell r="W587" t="str">
            <v/>
          </cell>
        </row>
        <row r="588">
          <cell r="B588">
            <v>63129</v>
          </cell>
          <cell r="C588">
            <v>100</v>
          </cell>
          <cell r="D588" t="str">
            <v>NEF 2007</v>
          </cell>
          <cell r="E588" t="str">
            <v>Trilogy Center for Women</v>
          </cell>
          <cell r="F588" t="str">
            <v>Trilogy Center for Women, LLC</v>
          </cell>
          <cell r="G588" t="str">
            <v>Pennyroyal Housing Alternatives, Inc.</v>
          </cell>
          <cell r="H588" t="str">
            <v>Alyssa Brown</v>
          </cell>
          <cell r="I588" t="str">
            <v>Jennifer Rivera</v>
          </cell>
          <cell r="J588" t="str">
            <v>Thurman Campbell Group, PLC</v>
          </cell>
          <cell r="K588">
            <v>39258</v>
          </cell>
          <cell r="L588" t="str">
            <v/>
          </cell>
          <cell r="M588" t="str">
            <v>2023</v>
          </cell>
          <cell r="N588" t="str">
            <v>New</v>
          </cell>
          <cell r="O588">
            <v>39508</v>
          </cell>
          <cell r="P588">
            <v>39695</v>
          </cell>
          <cell r="Q588" t="str">
            <v>NO</v>
          </cell>
          <cell r="R588" t="str">
            <v/>
          </cell>
          <cell r="S588"/>
          <cell r="T588" t="str">
            <v>No</v>
          </cell>
          <cell r="U588" t="str">
            <v>No</v>
          </cell>
          <cell r="V588" t="str">
            <v>No</v>
          </cell>
          <cell r="W588" t="str">
            <v/>
          </cell>
        </row>
        <row r="589">
          <cell r="B589">
            <v>63145</v>
          </cell>
          <cell r="C589">
            <v>100</v>
          </cell>
          <cell r="D589" t="str">
            <v>BOACHIF IV</v>
          </cell>
          <cell r="E589" t="str">
            <v>Guild House East</v>
          </cell>
          <cell r="F589" t="str">
            <v>Guild House East L.P.</v>
          </cell>
          <cell r="G589" t="str">
            <v>Friends Rehabilitation Program, Inc.</v>
          </cell>
          <cell r="H589" t="str">
            <v>Lisa Griffin</v>
          </cell>
          <cell r="I589" t="str">
            <v>Tracey Ferrara</v>
          </cell>
          <cell r="J589" t="str">
            <v>Dauby O' Connor &amp; Zaleski LLC</v>
          </cell>
          <cell r="K589">
            <v>39344</v>
          </cell>
          <cell r="L589">
            <v>43831</v>
          </cell>
          <cell r="M589" t="str">
            <v>2022</v>
          </cell>
          <cell r="N589" t="str">
            <v>Substantial Rehab</v>
          </cell>
          <cell r="O589">
            <v>39479</v>
          </cell>
          <cell r="P589">
            <v>39752</v>
          </cell>
          <cell r="Q589" t="str">
            <v>NO</v>
          </cell>
          <cell r="R589" t="str">
            <v/>
          </cell>
          <cell r="S589"/>
          <cell r="T589" t="str">
            <v>No</v>
          </cell>
          <cell r="U589" t="str">
            <v>No</v>
          </cell>
          <cell r="V589" t="str">
            <v>No</v>
          </cell>
          <cell r="W589" t="str">
            <v/>
          </cell>
        </row>
        <row r="590">
          <cell r="B590">
            <v>63152</v>
          </cell>
          <cell r="C590">
            <v>100</v>
          </cell>
          <cell r="D590" t="str">
            <v>Bank North</v>
          </cell>
          <cell r="E590" t="str">
            <v>Hollander Building</v>
          </cell>
          <cell r="F590" t="str">
            <v>410 Asylum Street LLC</v>
          </cell>
          <cell r="G590" t="str">
            <v>Breaking Ground Housing Development Fund Corporation</v>
          </cell>
          <cell r="H590" t="str">
            <v>Kimberly Pereira</v>
          </cell>
          <cell r="I590" t="str">
            <v>Tracey Ferrara</v>
          </cell>
          <cell r="J590" t="str">
            <v/>
          </cell>
          <cell r="K590">
            <v>39570</v>
          </cell>
          <cell r="L590" t="str">
            <v/>
          </cell>
          <cell r="M590" t="str">
            <v>2024</v>
          </cell>
          <cell r="N590" t="str">
            <v>Gut Rehab</v>
          </cell>
          <cell r="O590">
            <v>40025</v>
          </cell>
          <cell r="P590">
            <v>40080</v>
          </cell>
          <cell r="Q590" t="str">
            <v>YES</v>
          </cell>
          <cell r="R590">
            <v>2018</v>
          </cell>
          <cell r="S590">
            <v>2019</v>
          </cell>
          <cell r="T590"/>
          <cell r="U590" t="str">
            <v>Yes</v>
          </cell>
          <cell r="V590" t="str">
            <v>Yes</v>
          </cell>
          <cell r="W590" t="str">
            <v>Yes</v>
          </cell>
        </row>
        <row r="591">
          <cell r="B591">
            <v>63156</v>
          </cell>
          <cell r="C591">
            <v>100</v>
          </cell>
          <cell r="D591" t="str">
            <v>Regional Fund VII</v>
          </cell>
          <cell r="E591" t="str">
            <v xml:space="preserve">Frost Homestead </v>
          </cell>
          <cell r="F591" t="str">
            <v>Caleb Waterbury, L.P.</v>
          </cell>
          <cell r="G591" t="str">
            <v xml:space="preserve">The Caleb Foundation, Inc. </v>
          </cell>
          <cell r="H591" t="str">
            <v>Jessica Polak</v>
          </cell>
          <cell r="I591" t="str">
            <v>Tracey Ferrara</v>
          </cell>
          <cell r="J591" t="str">
            <v>Otis Atwell CPA</v>
          </cell>
          <cell r="K591">
            <v>42284</v>
          </cell>
          <cell r="L591" t="str">
            <v/>
          </cell>
          <cell r="M591" t="str">
            <v>2030</v>
          </cell>
          <cell r="N591" t="str">
            <v>Gut Rehab</v>
          </cell>
          <cell r="O591">
            <v>42675</v>
          </cell>
          <cell r="P591">
            <v>42579</v>
          </cell>
          <cell r="Q591" t="str">
            <v>NO</v>
          </cell>
          <cell r="R591" t="str">
            <v/>
          </cell>
          <cell r="S591"/>
          <cell r="T591" t="str">
            <v>No</v>
          </cell>
          <cell r="U591" t="str">
            <v>No</v>
          </cell>
          <cell r="V591" t="str">
            <v>No</v>
          </cell>
          <cell r="W591" t="str">
            <v/>
          </cell>
        </row>
        <row r="592">
          <cell r="B592">
            <v>63168</v>
          </cell>
          <cell r="C592">
            <v>100</v>
          </cell>
          <cell r="D592" t="str">
            <v>NEF 2008</v>
          </cell>
          <cell r="E592" t="str">
            <v>Fillmore Central Station</v>
          </cell>
          <cell r="F592" t="str">
            <v>Central Station Associates, L.P.</v>
          </cell>
          <cell r="G592" t="str">
            <v>Cabrillo Economic Development Corporation (CEDC)</v>
          </cell>
          <cell r="H592" t="str">
            <v>Wade Okada</v>
          </cell>
          <cell r="I592" t="str">
            <v>Laura Pishion</v>
          </cell>
          <cell r="J592" t="str">
            <v>Keller &amp; Associates, LLP</v>
          </cell>
          <cell r="K592">
            <v>39688</v>
          </cell>
          <cell r="L592" t="str">
            <v/>
          </cell>
          <cell r="M592" t="str">
            <v>2024</v>
          </cell>
          <cell r="N592" t="str">
            <v>New</v>
          </cell>
          <cell r="O592">
            <v>40057</v>
          </cell>
          <cell r="P592">
            <v>40226</v>
          </cell>
          <cell r="Q592" t="str">
            <v>YES</v>
          </cell>
          <cell r="R592">
            <v>2018</v>
          </cell>
          <cell r="S592">
            <v>2018</v>
          </cell>
          <cell r="T592" t="str">
            <v>Yes</v>
          </cell>
          <cell r="U592" t="str">
            <v>Yes</v>
          </cell>
          <cell r="V592" t="str">
            <v>Yes</v>
          </cell>
          <cell r="W592" t="str">
            <v/>
          </cell>
        </row>
        <row r="593">
          <cell r="B593">
            <v>63174</v>
          </cell>
          <cell r="C593">
            <v>100</v>
          </cell>
          <cell r="D593" t="str">
            <v>Wells Fargo SIF III</v>
          </cell>
          <cell r="E593" t="str">
            <v>Seasons at Compton - BOACHIF V 2010 - Secondary 2015</v>
          </cell>
          <cell r="F593" t="str">
            <v>Compton Senior Housing, LP</v>
          </cell>
          <cell r="G593" t="str">
            <v>LINC Housing Corporation</v>
          </cell>
          <cell r="H593" t="str">
            <v>Gina Nelson</v>
          </cell>
          <cell r="I593" t="str">
            <v>Laura Pishion</v>
          </cell>
          <cell r="J593" t="str">
            <v/>
          </cell>
          <cell r="K593">
            <v>40299</v>
          </cell>
          <cell r="L593" t="str">
            <v/>
          </cell>
          <cell r="M593" t="str">
            <v>2026</v>
          </cell>
          <cell r="N593" t="str">
            <v>New</v>
          </cell>
          <cell r="O593">
            <v>40756</v>
          </cell>
          <cell r="P593">
            <v>40851</v>
          </cell>
          <cell r="Q593" t="str">
            <v>NO</v>
          </cell>
          <cell r="R593" t="str">
            <v/>
          </cell>
          <cell r="S593"/>
          <cell r="T593" t="str">
            <v>No</v>
          </cell>
          <cell r="U593" t="str">
            <v>No</v>
          </cell>
          <cell r="V593" t="str">
            <v>No</v>
          </cell>
          <cell r="W593" t="str">
            <v/>
          </cell>
        </row>
        <row r="594">
          <cell r="B594">
            <v>63183</v>
          </cell>
          <cell r="C594">
            <v>100</v>
          </cell>
          <cell r="D594" t="str">
            <v>TD Banknorth 2009</v>
          </cell>
          <cell r="E594" t="str">
            <v>Catherine Gardens</v>
          </cell>
          <cell r="F594" t="str">
            <v>Catherine Gardens I, LLC</v>
          </cell>
          <cell r="G594" t="str">
            <v>Senior Citizens Council of Clinton County</v>
          </cell>
          <cell r="H594" t="str">
            <v>Jessica Polak</v>
          </cell>
          <cell r="I594" t="str">
            <v>Tracey Ferrara</v>
          </cell>
          <cell r="J594" t="str">
            <v>Kopin &amp; Company, P.C.</v>
          </cell>
          <cell r="K594">
            <v>40169</v>
          </cell>
          <cell r="L594" t="str">
            <v/>
          </cell>
          <cell r="M594" t="str">
            <v>2024</v>
          </cell>
          <cell r="N594" t="str">
            <v>Substantial Rehab</v>
          </cell>
          <cell r="O594">
            <v>40483</v>
          </cell>
          <cell r="P594">
            <v>40512</v>
          </cell>
          <cell r="Q594" t="str">
            <v>NO</v>
          </cell>
          <cell r="R594" t="str">
            <v/>
          </cell>
          <cell r="S594"/>
          <cell r="T594"/>
          <cell r="U594" t="str">
            <v>No</v>
          </cell>
          <cell r="V594" t="str">
            <v>No</v>
          </cell>
          <cell r="W594" t="str">
            <v>No</v>
          </cell>
        </row>
        <row r="595">
          <cell r="B595">
            <v>63187</v>
          </cell>
          <cell r="C595">
            <v>100</v>
          </cell>
          <cell r="D595" t="str">
            <v>NEF 2007</v>
          </cell>
          <cell r="E595" t="str">
            <v>Woodland Park Apts (WA)</v>
          </cell>
          <cell r="F595" t="str">
            <v>Woodland Park Avenue LLC</v>
          </cell>
          <cell r="G595" t="str">
            <v>Capitol Hill Housing (fka CHHIP)</v>
          </cell>
          <cell r="H595" t="str">
            <v>Justin Sousley</v>
          </cell>
          <cell r="I595" t="str">
            <v>Laura Pishion</v>
          </cell>
          <cell r="J595" t="str">
            <v>Clark Nuber P.S.</v>
          </cell>
          <cell r="K595">
            <v>39324</v>
          </cell>
          <cell r="L595" t="str">
            <v/>
          </cell>
          <cell r="M595" t="str">
            <v>2022</v>
          </cell>
          <cell r="N595" t="str">
            <v>New</v>
          </cell>
          <cell r="O595">
            <v>39661</v>
          </cell>
          <cell r="P595">
            <v>39665</v>
          </cell>
          <cell r="Q595" t="str">
            <v>NO</v>
          </cell>
          <cell r="R595" t="str">
            <v/>
          </cell>
          <cell r="S595"/>
          <cell r="T595" t="str">
            <v>No</v>
          </cell>
          <cell r="U595" t="str">
            <v>No</v>
          </cell>
          <cell r="V595" t="str">
            <v>No</v>
          </cell>
          <cell r="W595" t="str">
            <v/>
          </cell>
        </row>
        <row r="596">
          <cell r="B596">
            <v>63190</v>
          </cell>
          <cell r="C596">
            <v>100</v>
          </cell>
          <cell r="D596" t="str">
            <v>NEF 2007 II</v>
          </cell>
          <cell r="E596" t="str">
            <v>Stewart Street</v>
          </cell>
          <cell r="F596" t="str">
            <v>Stewart Street Partners, a Nevada Limited Partnership</v>
          </cell>
          <cell r="G596" t="str">
            <v>Community Services Agency Development Corporation (CSADC)</v>
          </cell>
          <cell r="H596" t="str">
            <v>Justin Sousley</v>
          </cell>
          <cell r="I596" t="str">
            <v>Laura Pishion</v>
          </cell>
          <cell r="J596" t="str">
            <v>Steele &amp; Associates, LLC</v>
          </cell>
          <cell r="K596">
            <v>39562</v>
          </cell>
          <cell r="L596" t="str">
            <v/>
          </cell>
          <cell r="M596" t="str">
            <v>2022</v>
          </cell>
          <cell r="N596" t="str">
            <v>New</v>
          </cell>
          <cell r="O596">
            <v>39873</v>
          </cell>
          <cell r="P596">
            <v>39873</v>
          </cell>
          <cell r="Q596" t="str">
            <v>NO</v>
          </cell>
          <cell r="R596" t="str">
            <v/>
          </cell>
          <cell r="S596"/>
          <cell r="T596" t="str">
            <v>No</v>
          </cell>
          <cell r="U596" t="str">
            <v>No</v>
          </cell>
          <cell r="V596" t="str">
            <v>No</v>
          </cell>
          <cell r="W596" t="str">
            <v/>
          </cell>
        </row>
        <row r="597">
          <cell r="B597">
            <v>63210</v>
          </cell>
          <cell r="C597">
            <v>100</v>
          </cell>
          <cell r="D597" t="str">
            <v>NEF 2007 II</v>
          </cell>
          <cell r="E597" t="str">
            <v>Madison Avenue Apartments (IL)</v>
          </cell>
          <cell r="F597" t="str">
            <v>Madison Apartments LP</v>
          </cell>
          <cell r="G597" t="str">
            <v>Budslick Management Co., Inc.</v>
          </cell>
          <cell r="H597" t="str">
            <v>Erica Arellano</v>
          </cell>
          <cell r="I597" t="str">
            <v>Jennifer Rivera</v>
          </cell>
          <cell r="J597" t="str">
            <v/>
          </cell>
          <cell r="K597">
            <v>39518</v>
          </cell>
          <cell r="L597" t="str">
            <v/>
          </cell>
          <cell r="M597" t="str">
            <v>2022</v>
          </cell>
          <cell r="N597" t="str">
            <v>New</v>
          </cell>
          <cell r="O597" t="str">
            <v/>
          </cell>
          <cell r="P597">
            <v>39814</v>
          </cell>
          <cell r="Q597" t="str">
            <v>NO</v>
          </cell>
          <cell r="R597" t="str">
            <v/>
          </cell>
          <cell r="S597"/>
          <cell r="T597" t="str">
            <v>No</v>
          </cell>
          <cell r="U597" t="str">
            <v>No</v>
          </cell>
          <cell r="V597" t="str">
            <v>No</v>
          </cell>
          <cell r="W597" t="str">
            <v/>
          </cell>
        </row>
        <row r="598">
          <cell r="B598">
            <v>63216</v>
          </cell>
          <cell r="C598">
            <v>100</v>
          </cell>
          <cell r="D598" t="str">
            <v>NEF 2007</v>
          </cell>
          <cell r="E598" t="str">
            <v>Wilshire Minnie Apartments</v>
          </cell>
          <cell r="F598" t="str">
            <v>Wilshire &amp; Minnie, L.P.</v>
          </cell>
          <cell r="G598" t="str">
            <v>Orange Housing Development Corporation (OHDC)</v>
          </cell>
          <cell r="H598" t="str">
            <v>Gina Nelson</v>
          </cell>
          <cell r="I598" t="str">
            <v>Laura Pishion</v>
          </cell>
          <cell r="J598" t="str">
            <v>CohnReznick (Atlanta)</v>
          </cell>
          <cell r="K598">
            <v>39233</v>
          </cell>
          <cell r="L598" t="str">
            <v/>
          </cell>
          <cell r="M598" t="str">
            <v>2022</v>
          </cell>
          <cell r="N598" t="str">
            <v>Substantial Rehab</v>
          </cell>
          <cell r="O598">
            <v>39873</v>
          </cell>
          <cell r="P598">
            <v>39233</v>
          </cell>
          <cell r="Q598" t="str">
            <v>NO</v>
          </cell>
          <cell r="R598" t="str">
            <v/>
          </cell>
          <cell r="S598"/>
          <cell r="T598" t="str">
            <v>No</v>
          </cell>
          <cell r="U598" t="str">
            <v>No</v>
          </cell>
          <cell r="V598" t="str">
            <v>No</v>
          </cell>
          <cell r="W598" t="str">
            <v/>
          </cell>
        </row>
        <row r="599">
          <cell r="B599">
            <v>63217</v>
          </cell>
          <cell r="C599">
            <v>100</v>
          </cell>
          <cell r="D599" t="str">
            <v>NEF 2007</v>
          </cell>
          <cell r="E599" t="str">
            <v>Tullamore Senior Apartments</v>
          </cell>
          <cell r="F599" t="str">
            <v>Tullamore Limited Partnership</v>
          </cell>
          <cell r="G599" t="str">
            <v>Thomas Development Company</v>
          </cell>
          <cell r="H599" t="str">
            <v>Justin Sousley</v>
          </cell>
          <cell r="I599" t="str">
            <v>Laura Pishion</v>
          </cell>
          <cell r="J599" t="str">
            <v>Haran &amp; Associates, Ltd.</v>
          </cell>
          <cell r="K599">
            <v>39232</v>
          </cell>
          <cell r="L599" t="str">
            <v/>
          </cell>
          <cell r="M599" t="str">
            <v>2022</v>
          </cell>
          <cell r="N599" t="str">
            <v>New</v>
          </cell>
          <cell r="O599">
            <v>39539</v>
          </cell>
          <cell r="P599">
            <v>39493</v>
          </cell>
          <cell r="Q599" t="str">
            <v>NO</v>
          </cell>
          <cell r="R599" t="str">
            <v/>
          </cell>
          <cell r="S599"/>
          <cell r="T599" t="str">
            <v>No</v>
          </cell>
          <cell r="U599" t="str">
            <v>No</v>
          </cell>
          <cell r="V599" t="str">
            <v>No</v>
          </cell>
          <cell r="W599" t="str">
            <v/>
          </cell>
        </row>
        <row r="600">
          <cell r="B600">
            <v>63226</v>
          </cell>
          <cell r="C600">
            <v>100</v>
          </cell>
          <cell r="D600" t="str">
            <v>Regional Fund I</v>
          </cell>
          <cell r="E600" t="str">
            <v>Roseland Place - BOACHIF V 2009 - Secondary 2013</v>
          </cell>
          <cell r="F600" t="str">
            <v>Roseland Place Limited Partnership</v>
          </cell>
          <cell r="G600" t="str">
            <v>Mercy Housing, Inc.</v>
          </cell>
          <cell r="H600" t="str">
            <v>Eileen Kelly</v>
          </cell>
          <cell r="I600" t="str">
            <v>Jennifer Rivera</v>
          </cell>
          <cell r="J600" t="str">
            <v>CohnReznick (Charlotte)</v>
          </cell>
          <cell r="K600">
            <v>40148</v>
          </cell>
          <cell r="L600" t="str">
            <v/>
          </cell>
          <cell r="M600" t="str">
            <v>2026</v>
          </cell>
          <cell r="N600" t="str">
            <v>New</v>
          </cell>
          <cell r="O600">
            <v>40617</v>
          </cell>
          <cell r="P600">
            <v>40616</v>
          </cell>
          <cell r="Q600" t="str">
            <v>YES</v>
          </cell>
          <cell r="R600">
            <v>2018</v>
          </cell>
          <cell r="S600">
            <v>2018</v>
          </cell>
          <cell r="T600" t="str">
            <v>Yes</v>
          </cell>
          <cell r="U600" t="str">
            <v>Yes</v>
          </cell>
          <cell r="V600" t="str">
            <v>Yes</v>
          </cell>
          <cell r="W600" t="str">
            <v/>
          </cell>
        </row>
        <row r="601">
          <cell r="B601">
            <v>63244</v>
          </cell>
          <cell r="C601">
            <v>100</v>
          </cell>
          <cell r="D601" t="str">
            <v>NEF 2008</v>
          </cell>
          <cell r="E601" t="str">
            <v>Springwells Partners V</v>
          </cell>
          <cell r="F601" t="str">
            <v>Springwells Partners V Limited Dividend Housing Association Limited Partnership</v>
          </cell>
          <cell r="G601" t="str">
            <v>Southwest Housing Solutions</v>
          </cell>
          <cell r="H601" t="str">
            <v>Zoila Natera-Sandoval</v>
          </cell>
          <cell r="I601" t="str">
            <v>Jennifer Rivera</v>
          </cell>
          <cell r="J601" t="str">
            <v>Plante &amp; Moran, LLC (Michigan)</v>
          </cell>
          <cell r="K601">
            <v>39525</v>
          </cell>
          <cell r="L601" t="str">
            <v/>
          </cell>
          <cell r="M601" t="str">
            <v>2023</v>
          </cell>
          <cell r="N601" t="str">
            <v>Gut Rehab</v>
          </cell>
          <cell r="O601">
            <v>39904</v>
          </cell>
          <cell r="P601">
            <v>39869</v>
          </cell>
          <cell r="Q601" t="str">
            <v>NO</v>
          </cell>
          <cell r="R601" t="str">
            <v/>
          </cell>
          <cell r="S601"/>
          <cell r="T601" t="str">
            <v>No</v>
          </cell>
          <cell r="U601" t="str">
            <v>No</v>
          </cell>
          <cell r="V601" t="str">
            <v>No</v>
          </cell>
          <cell r="W601" t="str">
            <v/>
          </cell>
        </row>
        <row r="602">
          <cell r="B602">
            <v>63252</v>
          </cell>
          <cell r="C602">
            <v>100</v>
          </cell>
          <cell r="D602" t="str">
            <v>NEF 2007</v>
          </cell>
          <cell r="E602" t="str">
            <v>1218 W. Highland Avenue (aka Prairie Apartments)</v>
          </cell>
          <cell r="F602" t="str">
            <v>1218 West highland Avenue, LLC</v>
          </cell>
          <cell r="G602" t="str">
            <v>Heartland Housing, Inc.</v>
          </cell>
          <cell r="H602" t="str">
            <v>Erica Arellano</v>
          </cell>
          <cell r="I602" t="str">
            <v>Jennifer Rivera</v>
          </cell>
          <cell r="J602" t="str">
            <v>BDO USA LLP (Cleveland, OH)</v>
          </cell>
          <cell r="K602">
            <v>39559</v>
          </cell>
          <cell r="L602" t="str">
            <v/>
          </cell>
          <cell r="M602" t="str">
            <v>2023</v>
          </cell>
          <cell r="N602" t="str">
            <v>Substantial Rehab</v>
          </cell>
          <cell r="O602">
            <v>39814</v>
          </cell>
          <cell r="P602">
            <v>39857</v>
          </cell>
          <cell r="Q602" t="str">
            <v>YES</v>
          </cell>
          <cell r="R602">
            <v>2018</v>
          </cell>
          <cell r="S602">
            <v>2018</v>
          </cell>
          <cell r="T602" t="str">
            <v>Yes</v>
          </cell>
          <cell r="U602" t="str">
            <v>Yes</v>
          </cell>
          <cell r="V602" t="str">
            <v>Yes</v>
          </cell>
          <cell r="W602" t="str">
            <v/>
          </cell>
        </row>
        <row r="603">
          <cell r="B603">
            <v>63274</v>
          </cell>
          <cell r="C603">
            <v>20</v>
          </cell>
          <cell r="D603" t="str">
            <v>NEF 2007</v>
          </cell>
          <cell r="E603" t="str">
            <v>Whitehall Housing Redevelopment</v>
          </cell>
          <cell r="F603" t="str">
            <v>Whitehall Housing Redevelopment, LLC</v>
          </cell>
          <cell r="G603" t="str">
            <v>Housing Authority of the County of Trempealeau</v>
          </cell>
          <cell r="H603" t="str">
            <v>Samuel Stephens</v>
          </cell>
          <cell r="I603" t="str">
            <v>Jennifer Rivera</v>
          </cell>
          <cell r="J603" t="str">
            <v>SVA Certified Public Accountants</v>
          </cell>
          <cell r="K603">
            <v>39597</v>
          </cell>
          <cell r="L603" t="str">
            <v/>
          </cell>
          <cell r="M603" t="str">
            <v>2023</v>
          </cell>
          <cell r="N603" t="str">
            <v>Moderate Rehab</v>
          </cell>
          <cell r="O603" t="str">
            <v/>
          </cell>
          <cell r="P603">
            <v>40048</v>
          </cell>
          <cell r="Q603" t="str">
            <v>YES</v>
          </cell>
          <cell r="R603">
            <v>2018</v>
          </cell>
          <cell r="S603">
            <v>2018</v>
          </cell>
          <cell r="T603" t="str">
            <v>Yes</v>
          </cell>
          <cell r="U603" t="str">
            <v>Yes</v>
          </cell>
          <cell r="V603" t="str">
            <v>Yes</v>
          </cell>
          <cell r="W603" t="str">
            <v/>
          </cell>
        </row>
        <row r="604">
          <cell r="B604">
            <v>63274</v>
          </cell>
          <cell r="C604">
            <v>80</v>
          </cell>
          <cell r="D604" t="str">
            <v>NEF 2007 II</v>
          </cell>
          <cell r="E604" t="str">
            <v>Whitehall Housing Redevelopment</v>
          </cell>
          <cell r="F604" t="str">
            <v>Whitehall Housing Redevelopment, LLC</v>
          </cell>
          <cell r="G604" t="str">
            <v>Housing Authority of the County of Trempealeau</v>
          </cell>
          <cell r="H604" t="str">
            <v>Samuel Stephens</v>
          </cell>
          <cell r="I604" t="str">
            <v>Jennifer Rivera</v>
          </cell>
          <cell r="J604" t="str">
            <v>SVA Certified Public Accountants</v>
          </cell>
          <cell r="K604">
            <v>39597</v>
          </cell>
          <cell r="L604" t="str">
            <v/>
          </cell>
          <cell r="M604" t="str">
            <v>2023</v>
          </cell>
          <cell r="N604" t="str">
            <v>Moderate Rehab</v>
          </cell>
          <cell r="O604" t="str">
            <v/>
          </cell>
          <cell r="P604">
            <v>40048</v>
          </cell>
          <cell r="Q604" t="str">
            <v>YES</v>
          </cell>
          <cell r="R604">
            <v>2018</v>
          </cell>
          <cell r="S604">
            <v>2018</v>
          </cell>
          <cell r="T604" t="str">
            <v>Yes</v>
          </cell>
          <cell r="U604" t="str">
            <v>Yes</v>
          </cell>
          <cell r="V604" t="str">
            <v>Yes</v>
          </cell>
          <cell r="W604" t="str">
            <v/>
          </cell>
        </row>
        <row r="605">
          <cell r="B605">
            <v>63276</v>
          </cell>
          <cell r="C605">
            <v>100</v>
          </cell>
          <cell r="D605" t="str">
            <v>NEF 2007</v>
          </cell>
          <cell r="E605" t="str">
            <v>Parkview Apartments Redevelopment</v>
          </cell>
          <cell r="F605" t="str">
            <v>Parkview Apartments Redevelopment, LLC</v>
          </cell>
          <cell r="G605" t="str">
            <v>Housing Authority of the City of Brillion</v>
          </cell>
          <cell r="H605" t="str">
            <v>Samuel Stephens</v>
          </cell>
          <cell r="I605" t="str">
            <v>Jennifer Rivera</v>
          </cell>
          <cell r="J605" t="str">
            <v>SVA Certified Public Accountants</v>
          </cell>
          <cell r="K605">
            <v>39443</v>
          </cell>
          <cell r="L605" t="str">
            <v/>
          </cell>
          <cell r="M605" t="str">
            <v>2022</v>
          </cell>
          <cell r="N605" t="str">
            <v>Moderate Rehab</v>
          </cell>
          <cell r="O605">
            <v>39779</v>
          </cell>
          <cell r="P605">
            <v>39443</v>
          </cell>
          <cell r="Q605" t="str">
            <v>YES</v>
          </cell>
          <cell r="R605">
            <v>2018</v>
          </cell>
          <cell r="S605">
            <v>2018</v>
          </cell>
          <cell r="T605" t="str">
            <v>Yes</v>
          </cell>
          <cell r="U605" t="str">
            <v>Yes</v>
          </cell>
          <cell r="V605" t="str">
            <v>Yes</v>
          </cell>
          <cell r="W605" t="str">
            <v/>
          </cell>
        </row>
        <row r="606">
          <cell r="B606">
            <v>63280</v>
          </cell>
          <cell r="C606">
            <v>100</v>
          </cell>
          <cell r="D606" t="str">
            <v>NEF 2009</v>
          </cell>
          <cell r="E606" t="str">
            <v>McCoy Plaza</v>
          </cell>
          <cell r="F606" t="str">
            <v>McCoy Plaza LP</v>
          </cell>
          <cell r="G606" t="str">
            <v>Watts Labor Community Action Committee (WLCAC)</v>
          </cell>
          <cell r="H606" t="str">
            <v>Gina Nelson</v>
          </cell>
          <cell r="I606" t="str">
            <v>Laura Pishion</v>
          </cell>
          <cell r="J606" t="str">
            <v>Bowman &amp; Company LLP</v>
          </cell>
          <cell r="K606">
            <v>39769</v>
          </cell>
          <cell r="L606" t="str">
            <v/>
          </cell>
          <cell r="M606" t="str">
            <v>2024</v>
          </cell>
          <cell r="N606" t="str">
            <v>New</v>
          </cell>
          <cell r="O606">
            <v>40299</v>
          </cell>
          <cell r="P606">
            <v>40367</v>
          </cell>
          <cell r="Q606" t="str">
            <v>YES</v>
          </cell>
          <cell r="R606">
            <v>2018</v>
          </cell>
          <cell r="S606">
            <v>2018</v>
          </cell>
          <cell r="T606" t="str">
            <v>Yes</v>
          </cell>
          <cell r="U606" t="str">
            <v>Yes</v>
          </cell>
          <cell r="V606" t="str">
            <v>Yes</v>
          </cell>
          <cell r="W606" t="str">
            <v/>
          </cell>
        </row>
        <row r="607">
          <cell r="B607">
            <v>63310</v>
          </cell>
          <cell r="C607">
            <v>100</v>
          </cell>
          <cell r="D607" t="str">
            <v>BOACHIF IV</v>
          </cell>
          <cell r="E607" t="str">
            <v>Mills at High Falls</v>
          </cell>
          <cell r="F607" t="str">
            <v>The Mills At High Falls, L.P.</v>
          </cell>
          <cell r="G607" t="str">
            <v>Urban League of Rochester Economic Dev. Corp.</v>
          </cell>
          <cell r="H607" t="str">
            <v>Jessica Polak</v>
          </cell>
          <cell r="I607" t="str">
            <v>Tracey Ferrara</v>
          </cell>
          <cell r="J607" t="str">
            <v>Heveron &amp; Company CPAs, PLLC</v>
          </cell>
          <cell r="K607">
            <v>39436</v>
          </cell>
          <cell r="L607">
            <v>43987</v>
          </cell>
          <cell r="M607" t="str">
            <v>2023</v>
          </cell>
          <cell r="N607" t="str">
            <v>New</v>
          </cell>
          <cell r="O607">
            <v>39873</v>
          </cell>
          <cell r="P607">
            <v>39872</v>
          </cell>
          <cell r="Q607" t="str">
            <v>NO</v>
          </cell>
          <cell r="R607" t="str">
            <v/>
          </cell>
          <cell r="S607"/>
          <cell r="T607" t="str">
            <v>No</v>
          </cell>
          <cell r="U607" t="str">
            <v>No</v>
          </cell>
          <cell r="V607" t="str">
            <v>No</v>
          </cell>
          <cell r="W607" t="str">
            <v/>
          </cell>
        </row>
        <row r="608">
          <cell r="B608">
            <v>63311</v>
          </cell>
          <cell r="C608">
            <v>100</v>
          </cell>
          <cell r="D608" t="str">
            <v>NEF 2007 II</v>
          </cell>
          <cell r="E608" t="str">
            <v>Mercy Village Folsom II</v>
          </cell>
          <cell r="F608" t="str">
            <v>Mercy Housing California V, a California Limited Partnership</v>
          </cell>
          <cell r="G608" t="str">
            <v>Mercy Housing, Inc.</v>
          </cell>
          <cell r="H608" t="str">
            <v>Malcolm Wells</v>
          </cell>
          <cell r="I608" t="str">
            <v>Laura Pishion</v>
          </cell>
          <cell r="J608" t="str">
            <v>CohnReznick (Charlotte)</v>
          </cell>
          <cell r="K608">
            <v>39461</v>
          </cell>
          <cell r="L608" t="str">
            <v/>
          </cell>
          <cell r="M608" t="str">
            <v>2023</v>
          </cell>
          <cell r="N608" t="str">
            <v>Substantial Rehab</v>
          </cell>
          <cell r="O608">
            <v>39722</v>
          </cell>
          <cell r="P608">
            <v>39721</v>
          </cell>
          <cell r="Q608" t="str">
            <v>YES</v>
          </cell>
          <cell r="R608">
            <v>2018</v>
          </cell>
          <cell r="S608">
            <v>2018</v>
          </cell>
          <cell r="T608" t="str">
            <v>Yes</v>
          </cell>
          <cell r="U608" t="str">
            <v>Yes</v>
          </cell>
          <cell r="V608" t="str">
            <v>Yes</v>
          </cell>
          <cell r="W608" t="str">
            <v/>
          </cell>
        </row>
        <row r="609">
          <cell r="B609">
            <v>63320</v>
          </cell>
          <cell r="C609">
            <v>100</v>
          </cell>
          <cell r="D609" t="str">
            <v>JPMorgan 2009</v>
          </cell>
          <cell r="E609" t="str">
            <v>Casa Maravilla</v>
          </cell>
          <cell r="F609" t="str">
            <v>Casa Marvilla LP</v>
          </cell>
          <cell r="G609" t="str">
            <v>The Resurrection Project</v>
          </cell>
          <cell r="H609" t="str">
            <v>Erica Arellano</v>
          </cell>
          <cell r="I609" t="str">
            <v>Jennifer Rivera</v>
          </cell>
          <cell r="J609" t="str">
            <v>BKD CPAs &amp; Advisors (Oakbrook Terrace)</v>
          </cell>
          <cell r="K609">
            <v>39805</v>
          </cell>
          <cell r="L609" t="str">
            <v/>
          </cell>
          <cell r="M609" t="str">
            <v>2024</v>
          </cell>
          <cell r="N609" t="str">
            <v>New</v>
          </cell>
          <cell r="O609">
            <v>40299</v>
          </cell>
          <cell r="P609">
            <v>40318</v>
          </cell>
          <cell r="Q609" t="str">
            <v>NO</v>
          </cell>
          <cell r="R609" t="str">
            <v/>
          </cell>
          <cell r="S609"/>
          <cell r="T609" t="str">
            <v>No</v>
          </cell>
          <cell r="U609" t="str">
            <v>No</v>
          </cell>
          <cell r="V609" t="str">
            <v>No</v>
          </cell>
          <cell r="W609" t="str">
            <v/>
          </cell>
        </row>
        <row r="610">
          <cell r="B610">
            <v>63323</v>
          </cell>
          <cell r="C610">
            <v>100</v>
          </cell>
          <cell r="D610" t="str">
            <v>NEF 2008</v>
          </cell>
          <cell r="E610" t="str">
            <v>Franklin School (MN)</v>
          </cell>
          <cell r="F610" t="str">
            <v>Artspace Brainerd Limited Partnership</v>
          </cell>
          <cell r="G610" t="str">
            <v>Artspace Projects, Inc.</v>
          </cell>
          <cell r="H610" t="str">
            <v>Samuel Stephens</v>
          </cell>
          <cell r="I610" t="str">
            <v>Jennifer Rivera</v>
          </cell>
          <cell r="J610" t="str">
            <v>Eide Bailly LLP (Fargo/Bismarck)</v>
          </cell>
          <cell r="K610">
            <v>39493</v>
          </cell>
          <cell r="L610" t="str">
            <v/>
          </cell>
          <cell r="M610" t="str">
            <v>2023</v>
          </cell>
          <cell r="N610" t="str">
            <v>Gut Rehab</v>
          </cell>
          <cell r="O610">
            <v>39799</v>
          </cell>
          <cell r="P610">
            <v>39751</v>
          </cell>
          <cell r="Q610" t="str">
            <v>YES</v>
          </cell>
          <cell r="R610">
            <v>2018</v>
          </cell>
          <cell r="S610">
            <v>2018</v>
          </cell>
          <cell r="T610" t="str">
            <v>Yes</v>
          </cell>
          <cell r="U610" t="str">
            <v>Yes</v>
          </cell>
          <cell r="V610" t="str">
            <v>Yes</v>
          </cell>
          <cell r="W610" t="str">
            <v/>
          </cell>
        </row>
        <row r="611">
          <cell r="B611">
            <v>63325</v>
          </cell>
          <cell r="C611">
            <v>100</v>
          </cell>
          <cell r="D611" t="str">
            <v>NEF 2008</v>
          </cell>
          <cell r="E611" t="str">
            <v>Grover Square Apartments</v>
          </cell>
          <cell r="F611" t="str">
            <v>6801 Limited Partnership</v>
          </cell>
          <cell r="G611" t="str">
            <v>Burlington Capital Real Estate, LLC</v>
          </cell>
          <cell r="H611" t="str">
            <v>Alyssa Brown</v>
          </cell>
          <cell r="I611" t="str">
            <v>Jennifer Rivera</v>
          </cell>
          <cell r="J611" t="str">
            <v>CohnReznick (Baltimore)</v>
          </cell>
          <cell r="K611">
            <v>39435</v>
          </cell>
          <cell r="L611" t="str">
            <v/>
          </cell>
          <cell r="M611" t="str">
            <v>2022</v>
          </cell>
          <cell r="N611" t="str">
            <v>Moderate Rehab</v>
          </cell>
          <cell r="O611">
            <v>39783</v>
          </cell>
          <cell r="P611">
            <v>39433</v>
          </cell>
          <cell r="Q611" t="str">
            <v>YES</v>
          </cell>
          <cell r="R611">
            <v>2018</v>
          </cell>
          <cell r="S611">
            <v>2018</v>
          </cell>
          <cell r="T611" t="str">
            <v>Yes</v>
          </cell>
          <cell r="U611" t="str">
            <v>Yes</v>
          </cell>
          <cell r="V611" t="str">
            <v>Yes</v>
          </cell>
          <cell r="W611" t="str">
            <v/>
          </cell>
        </row>
        <row r="612">
          <cell r="B612">
            <v>63334</v>
          </cell>
          <cell r="C612">
            <v>100</v>
          </cell>
          <cell r="D612" t="str">
            <v>NEF 2008 II</v>
          </cell>
          <cell r="E612" t="str">
            <v>United North School Homes</v>
          </cell>
          <cell r="F612" t="str">
            <v>United North School Homes LLC</v>
          </cell>
          <cell r="G612" t="str">
            <v>Neighborhood Housing Services of Toledo, Inc.</v>
          </cell>
          <cell r="H612" t="str">
            <v>Lisa Days</v>
          </cell>
          <cell r="I612" t="str">
            <v>Tracey Ferrara</v>
          </cell>
          <cell r="J612" t="str">
            <v>DeMarco &amp; Associates</v>
          </cell>
          <cell r="K612">
            <v>39751</v>
          </cell>
          <cell r="L612" t="str">
            <v/>
          </cell>
          <cell r="M612" t="str">
            <v>2024</v>
          </cell>
          <cell r="N612" t="str">
            <v>New</v>
          </cell>
          <cell r="O612" t="str">
            <v/>
          </cell>
          <cell r="P612">
            <v>40071</v>
          </cell>
          <cell r="Q612" t="str">
            <v>NO</v>
          </cell>
          <cell r="R612" t="str">
            <v/>
          </cell>
          <cell r="S612"/>
          <cell r="T612" t="str">
            <v>No</v>
          </cell>
          <cell r="U612" t="str">
            <v>No</v>
          </cell>
          <cell r="V612" t="str">
            <v>No</v>
          </cell>
          <cell r="W612" t="str">
            <v/>
          </cell>
        </row>
        <row r="613">
          <cell r="B613">
            <v>63338</v>
          </cell>
          <cell r="C613">
            <v>100</v>
          </cell>
          <cell r="D613" t="str">
            <v>NYEF 2005</v>
          </cell>
          <cell r="E613" t="str">
            <v xml:space="preserve">Crotona Park Cluster </v>
          </cell>
          <cell r="F613" t="str">
            <v>Crotona Park Housing L.P.</v>
          </cell>
          <cell r="G613" t="str">
            <v>Krislen Management</v>
          </cell>
          <cell r="H613" t="str">
            <v>Anna Ortiz</v>
          </cell>
          <cell r="I613" t="str">
            <v>Tania Garrido</v>
          </cell>
          <cell r="J613" t="str">
            <v>Tyrone Anthony Sellers, CPA</v>
          </cell>
          <cell r="K613">
            <v>39241</v>
          </cell>
          <cell r="L613" t="str">
            <v/>
          </cell>
          <cell r="M613" t="str">
            <v>2021</v>
          </cell>
          <cell r="N613" t="str">
            <v>Gut Rehab</v>
          </cell>
          <cell r="O613" t="str">
            <v/>
          </cell>
          <cell r="P613">
            <v>38586</v>
          </cell>
          <cell r="Q613" t="str">
            <v>YES</v>
          </cell>
          <cell r="R613">
            <v>2018</v>
          </cell>
          <cell r="S613">
            <v>2018</v>
          </cell>
          <cell r="T613" t="str">
            <v>Yes</v>
          </cell>
          <cell r="U613" t="str">
            <v>Yes</v>
          </cell>
          <cell r="V613" t="str">
            <v>Yes</v>
          </cell>
          <cell r="W613" t="str">
            <v/>
          </cell>
        </row>
        <row r="614">
          <cell r="B614">
            <v>63349</v>
          </cell>
          <cell r="C614">
            <v>100</v>
          </cell>
          <cell r="D614" t="str">
            <v>NEF 2007</v>
          </cell>
          <cell r="E614" t="str">
            <v>Duke and Barrington Combined</v>
          </cell>
          <cell r="F614" t="str">
            <v>Duke Barrington Limited Dividend Housing Association Limited Partnership</v>
          </cell>
          <cell r="G614" t="str">
            <v>Residential Opportunities, Inc.</v>
          </cell>
          <cell r="H614" t="str">
            <v>Zoila Natera-Sandoval</v>
          </cell>
          <cell r="I614" t="str">
            <v>Jennifer Rivera</v>
          </cell>
          <cell r="J614" t="str">
            <v>Clark, Schaefer, Hackett &amp; Co.</v>
          </cell>
          <cell r="K614">
            <v>39339</v>
          </cell>
          <cell r="L614" t="str">
            <v/>
          </cell>
          <cell r="M614" t="str">
            <v>2023</v>
          </cell>
          <cell r="N614" t="str">
            <v>Moderate Rehab</v>
          </cell>
          <cell r="O614" t="str">
            <v/>
          </cell>
          <cell r="P614">
            <v>39611</v>
          </cell>
          <cell r="Q614" t="str">
            <v>YES</v>
          </cell>
          <cell r="R614">
            <v>2022</v>
          </cell>
          <cell r="S614"/>
          <cell r="T614" t="str">
            <v>No</v>
          </cell>
          <cell r="U614" t="str">
            <v>No</v>
          </cell>
          <cell r="V614" t="str">
            <v>No</v>
          </cell>
          <cell r="W614" t="str">
            <v/>
          </cell>
        </row>
        <row r="615">
          <cell r="B615">
            <v>63352</v>
          </cell>
          <cell r="C615">
            <v>100</v>
          </cell>
          <cell r="D615" t="str">
            <v>JP Morgan 2009 (Middle Tier)</v>
          </cell>
          <cell r="E615" t="str">
            <v>First and Cedar</v>
          </cell>
          <cell r="F615" t="str">
            <v>First &amp; Cedar LLC</v>
          </cell>
          <cell r="G615" t="str">
            <v>Plymouth Housing Group (PHG)</v>
          </cell>
          <cell r="H615" t="str">
            <v>Lisa Robinson</v>
          </cell>
          <cell r="I615" t="str">
            <v>Laura Pishion</v>
          </cell>
          <cell r="J615" t="str">
            <v>Dauby O' Connor &amp; Zaleski LLC</v>
          </cell>
          <cell r="K615">
            <v>39975</v>
          </cell>
          <cell r="L615" t="str">
            <v/>
          </cell>
          <cell r="M615" t="str">
            <v>2024</v>
          </cell>
          <cell r="N615" t="str">
            <v>New</v>
          </cell>
          <cell r="O615">
            <v>40452</v>
          </cell>
          <cell r="P615">
            <v>40375</v>
          </cell>
          <cell r="Q615" t="str">
            <v>YES</v>
          </cell>
          <cell r="R615">
            <v>2018</v>
          </cell>
          <cell r="S615">
            <v>2018</v>
          </cell>
          <cell r="T615" t="str">
            <v>Yes</v>
          </cell>
          <cell r="U615" t="str">
            <v>Yes</v>
          </cell>
          <cell r="V615" t="str">
            <v>Yes</v>
          </cell>
          <cell r="W615" t="str">
            <v/>
          </cell>
        </row>
        <row r="616">
          <cell r="B616">
            <v>63356</v>
          </cell>
          <cell r="C616">
            <v>100</v>
          </cell>
          <cell r="D616" t="str">
            <v>NEF 2008</v>
          </cell>
          <cell r="E616" t="str">
            <v>Sierra Bonita Apartments</v>
          </cell>
          <cell r="F616" t="str">
            <v>7530 Santa Monica, L.P.</v>
          </cell>
          <cell r="G616" t="str">
            <v>West Hollywood Community Housing Corporation</v>
          </cell>
          <cell r="H616" t="str">
            <v>Gina Nelson</v>
          </cell>
          <cell r="I616" t="str">
            <v>Laura Pishion</v>
          </cell>
          <cell r="J616" t="str">
            <v>Levitt &amp; Rosenblum</v>
          </cell>
          <cell r="K616">
            <v>39583</v>
          </cell>
          <cell r="L616" t="str">
            <v/>
          </cell>
          <cell r="M616" t="str">
            <v>2024</v>
          </cell>
          <cell r="N616" t="str">
            <v>New</v>
          </cell>
          <cell r="O616">
            <v>40179</v>
          </cell>
          <cell r="P616">
            <v>40234</v>
          </cell>
          <cell r="Q616" t="str">
            <v>YES</v>
          </cell>
          <cell r="R616">
            <v>2018</v>
          </cell>
          <cell r="S616">
            <v>2018</v>
          </cell>
          <cell r="T616" t="str">
            <v>Yes</v>
          </cell>
          <cell r="U616" t="str">
            <v>Yes</v>
          </cell>
          <cell r="V616" t="str">
            <v>Yes</v>
          </cell>
          <cell r="W616" t="str">
            <v/>
          </cell>
        </row>
        <row r="617">
          <cell r="B617">
            <v>63359</v>
          </cell>
          <cell r="C617">
            <v>100</v>
          </cell>
          <cell r="D617" t="str">
            <v>NEF 2007</v>
          </cell>
          <cell r="E617" t="str">
            <v>Shinsei Apartments</v>
          </cell>
          <cell r="F617" t="str">
            <v>Shinsei Gardens Apartments, L.P.</v>
          </cell>
          <cell r="G617" t="str">
            <v>Resources for Community Development (RCD)</v>
          </cell>
          <cell r="H617" t="str">
            <v>Malcolm Wells</v>
          </cell>
          <cell r="I617" t="str">
            <v>Laura Pishion</v>
          </cell>
          <cell r="J617" t="str">
            <v>Lindquist, Von Husen &amp; Joyce, LLP</v>
          </cell>
          <cell r="K617">
            <v>39598</v>
          </cell>
          <cell r="L617" t="str">
            <v/>
          </cell>
          <cell r="M617" t="str">
            <v>2023</v>
          </cell>
          <cell r="N617" t="str">
            <v>New</v>
          </cell>
          <cell r="O617" t="str">
            <v/>
          </cell>
          <cell r="P617">
            <v>40059</v>
          </cell>
          <cell r="Q617" t="str">
            <v>NO</v>
          </cell>
          <cell r="R617" t="str">
            <v/>
          </cell>
          <cell r="S617"/>
          <cell r="T617" t="str">
            <v>No</v>
          </cell>
          <cell r="U617" t="str">
            <v>No</v>
          </cell>
          <cell r="V617" t="str">
            <v>No</v>
          </cell>
          <cell r="W617" t="str">
            <v/>
          </cell>
        </row>
        <row r="618">
          <cell r="B618">
            <v>63360</v>
          </cell>
          <cell r="C618">
            <v>100</v>
          </cell>
          <cell r="D618" t="str">
            <v>BOACHIF IV</v>
          </cell>
          <cell r="E618" t="str">
            <v>Cloverleaf Apartments</v>
          </cell>
          <cell r="F618" t="str">
            <v>Cloverleaf Apartments, LLC</v>
          </cell>
          <cell r="G618" t="str">
            <v>Virginia Supportive Housing</v>
          </cell>
          <cell r="H618" t="str">
            <v>Nicole Bush</v>
          </cell>
          <cell r="I618" t="str">
            <v>Tracey Ferrara</v>
          </cell>
          <cell r="J618" t="str">
            <v>Dooley &amp; Vicars CPA's LLP</v>
          </cell>
          <cell r="K618">
            <v>39370</v>
          </cell>
          <cell r="L618" t="str">
            <v/>
          </cell>
          <cell r="M618" t="str">
            <v>2023</v>
          </cell>
          <cell r="N618" t="str">
            <v>Gut Rehab</v>
          </cell>
          <cell r="O618">
            <v>39736</v>
          </cell>
          <cell r="P618">
            <v>39721</v>
          </cell>
          <cell r="Q618" t="str">
            <v>YES</v>
          </cell>
          <cell r="R618">
            <v>2018</v>
          </cell>
          <cell r="S618">
            <v>2018</v>
          </cell>
          <cell r="T618" t="str">
            <v>Yes</v>
          </cell>
          <cell r="U618" t="str">
            <v>Yes</v>
          </cell>
          <cell r="V618" t="str">
            <v>Yes</v>
          </cell>
          <cell r="W618" t="str">
            <v/>
          </cell>
        </row>
        <row r="619">
          <cell r="B619">
            <v>63363</v>
          </cell>
          <cell r="C619">
            <v>100</v>
          </cell>
          <cell r="D619" t="str">
            <v>NEF 2007 II</v>
          </cell>
          <cell r="E619" t="str">
            <v>Wicker Park Renaissance Historic</v>
          </cell>
          <cell r="F619" t="str">
            <v>Historic Wicker, L.P.</v>
          </cell>
          <cell r="G619" t="str">
            <v>Renaissance Realty Group, Inc. (RRG)</v>
          </cell>
          <cell r="H619" t="str">
            <v>Erica Arellano</v>
          </cell>
          <cell r="I619" t="str">
            <v>Jennifer Rivera</v>
          </cell>
          <cell r="J619" t="str">
            <v>CohnReznick (Chicago)</v>
          </cell>
          <cell r="K619">
            <v>39251</v>
          </cell>
          <cell r="L619" t="str">
            <v/>
          </cell>
          <cell r="M619" t="str">
            <v>2022</v>
          </cell>
          <cell r="N619" t="str">
            <v>Substantial Rehab</v>
          </cell>
          <cell r="O619">
            <v>39849</v>
          </cell>
          <cell r="P619">
            <v>39849</v>
          </cell>
          <cell r="Q619" t="str">
            <v>HISTORIC CREDITS ONLY</v>
          </cell>
          <cell r="R619" t="str">
            <v/>
          </cell>
          <cell r="S619"/>
          <cell r="T619" t="str">
            <v>No</v>
          </cell>
          <cell r="U619" t="str">
            <v>No</v>
          </cell>
          <cell r="V619" t="str">
            <v>No</v>
          </cell>
          <cell r="W619" t="str">
            <v/>
          </cell>
        </row>
        <row r="620">
          <cell r="B620">
            <v>63365</v>
          </cell>
          <cell r="C620">
            <v>100</v>
          </cell>
          <cell r="D620" t="str">
            <v>NEF 2007 II</v>
          </cell>
          <cell r="E620" t="str">
            <v>Brookstone Apartments</v>
          </cell>
          <cell r="F620" t="str">
            <v>Brookstone Apartments, LP</v>
          </cell>
          <cell r="G620" t="str">
            <v>Jamsy, LLC</v>
          </cell>
          <cell r="H620" t="str">
            <v>Eileen Kelly</v>
          </cell>
          <cell r="I620" t="str">
            <v>Jennifer Rivera</v>
          </cell>
          <cell r="J620" t="str">
            <v>Lemler Group, LLC</v>
          </cell>
          <cell r="K620">
            <v>39381</v>
          </cell>
          <cell r="L620" t="str">
            <v/>
          </cell>
          <cell r="M620" t="str">
            <v>2023</v>
          </cell>
          <cell r="N620" t="str">
            <v>Moderate Rehab</v>
          </cell>
          <cell r="O620">
            <v>39448</v>
          </cell>
          <cell r="P620">
            <v>39813</v>
          </cell>
          <cell r="Q620" t="str">
            <v>YES</v>
          </cell>
          <cell r="R620">
            <v>2018</v>
          </cell>
          <cell r="S620">
            <v>2018</v>
          </cell>
          <cell r="T620" t="str">
            <v>Yes</v>
          </cell>
          <cell r="U620" t="str">
            <v>Yes</v>
          </cell>
          <cell r="V620" t="str">
            <v>Yes</v>
          </cell>
          <cell r="W620" t="str">
            <v/>
          </cell>
        </row>
        <row r="621">
          <cell r="B621">
            <v>63369</v>
          </cell>
          <cell r="C621">
            <v>100</v>
          </cell>
          <cell r="D621" t="str">
            <v>NEF 2009</v>
          </cell>
          <cell r="E621" t="str">
            <v>Chaco River II</v>
          </cell>
          <cell r="F621" t="str">
            <v>Chaco River II Apartments Limited Partnership</v>
          </cell>
          <cell r="G621" t="str">
            <v>Shiprock Community Development Corporation (NM)</v>
          </cell>
          <cell r="H621" t="str">
            <v>Teresa Mondou</v>
          </cell>
          <cell r="I621" t="str">
            <v>Laura Pishion</v>
          </cell>
          <cell r="J621" t="str">
            <v>Fox, Garcia &amp; Company</v>
          </cell>
          <cell r="K621">
            <v>39715</v>
          </cell>
          <cell r="L621" t="str">
            <v/>
          </cell>
          <cell r="M621" t="str">
            <v>2024</v>
          </cell>
          <cell r="N621" t="str">
            <v>New</v>
          </cell>
          <cell r="O621" t="str">
            <v/>
          </cell>
          <cell r="P621">
            <v>40135</v>
          </cell>
          <cell r="Q621" t="str">
            <v>NO</v>
          </cell>
          <cell r="R621" t="str">
            <v/>
          </cell>
          <cell r="S621"/>
          <cell r="T621" t="str">
            <v>No</v>
          </cell>
          <cell r="U621" t="str">
            <v>No</v>
          </cell>
          <cell r="V621" t="str">
            <v>No</v>
          </cell>
          <cell r="W621" t="str">
            <v/>
          </cell>
        </row>
        <row r="622">
          <cell r="B622">
            <v>63372</v>
          </cell>
          <cell r="C622">
            <v>55</v>
          </cell>
          <cell r="D622" t="str">
            <v>NEF 2004</v>
          </cell>
          <cell r="E622" t="str">
            <v>Heritage Place Subdivision (LA)</v>
          </cell>
          <cell r="F622" t="str">
            <v>Heritage Place Subdivision Limited Partnership</v>
          </cell>
          <cell r="G622" t="str">
            <v>William K. McConnell</v>
          </cell>
          <cell r="H622" t="str">
            <v>Sandy Baker</v>
          </cell>
          <cell r="I622" t="str">
            <v>Jennifer Rivera</v>
          </cell>
          <cell r="J622" t="str">
            <v>Little &amp; Associates LLC</v>
          </cell>
          <cell r="K622">
            <v>39582</v>
          </cell>
          <cell r="L622" t="str">
            <v/>
          </cell>
          <cell r="M622" t="str">
            <v>2023</v>
          </cell>
          <cell r="N622" t="str">
            <v>New</v>
          </cell>
          <cell r="O622">
            <v>40178</v>
          </cell>
          <cell r="P622">
            <v>39813</v>
          </cell>
          <cell r="Q622" t="str">
            <v>NO</v>
          </cell>
          <cell r="R622" t="str">
            <v/>
          </cell>
          <cell r="S622"/>
          <cell r="T622" t="str">
            <v>No</v>
          </cell>
          <cell r="U622" t="str">
            <v>No</v>
          </cell>
          <cell r="V622" t="str">
            <v>No</v>
          </cell>
          <cell r="W622" t="str">
            <v/>
          </cell>
        </row>
        <row r="623">
          <cell r="B623">
            <v>63372</v>
          </cell>
          <cell r="C623">
            <v>10</v>
          </cell>
          <cell r="D623" t="str">
            <v>NEF 2006</v>
          </cell>
          <cell r="E623" t="str">
            <v>Heritage Place Subdivision (LA)</v>
          </cell>
          <cell r="F623" t="str">
            <v>Heritage Place Subdivision Limited Partnership</v>
          </cell>
          <cell r="G623" t="str">
            <v>William K. McConnell</v>
          </cell>
          <cell r="H623" t="str">
            <v>Sandy Baker</v>
          </cell>
          <cell r="I623" t="str">
            <v>Jennifer Rivera</v>
          </cell>
          <cell r="J623" t="str">
            <v>Little &amp; Associates LLC</v>
          </cell>
          <cell r="K623">
            <v>39582</v>
          </cell>
          <cell r="L623" t="str">
            <v/>
          </cell>
          <cell r="M623" t="str">
            <v>2023</v>
          </cell>
          <cell r="N623" t="str">
            <v>New</v>
          </cell>
          <cell r="O623">
            <v>40178</v>
          </cell>
          <cell r="P623">
            <v>39813</v>
          </cell>
          <cell r="Q623" t="str">
            <v>NO</v>
          </cell>
          <cell r="R623" t="str">
            <v/>
          </cell>
          <cell r="S623"/>
          <cell r="T623" t="str">
            <v>No</v>
          </cell>
          <cell r="U623" t="str">
            <v>No</v>
          </cell>
          <cell r="V623" t="str">
            <v>No</v>
          </cell>
          <cell r="W623" t="str">
            <v/>
          </cell>
        </row>
        <row r="624">
          <cell r="B624">
            <v>63372</v>
          </cell>
          <cell r="C624">
            <v>35</v>
          </cell>
          <cell r="D624" t="str">
            <v>NEF 2006 II</v>
          </cell>
          <cell r="E624" t="str">
            <v>Heritage Place Subdivision (LA)</v>
          </cell>
          <cell r="F624" t="str">
            <v>Heritage Place Subdivision Limited Partnership</v>
          </cell>
          <cell r="G624" t="str">
            <v>William K. McConnell</v>
          </cell>
          <cell r="H624" t="str">
            <v>Sandy Baker</v>
          </cell>
          <cell r="I624" t="str">
            <v>Jennifer Rivera</v>
          </cell>
          <cell r="J624" t="str">
            <v>Little &amp; Associates LLC</v>
          </cell>
          <cell r="K624">
            <v>39582</v>
          </cell>
          <cell r="L624" t="str">
            <v/>
          </cell>
          <cell r="M624" t="str">
            <v>2023</v>
          </cell>
          <cell r="N624" t="str">
            <v>New</v>
          </cell>
          <cell r="O624">
            <v>40178</v>
          </cell>
          <cell r="P624">
            <v>39813</v>
          </cell>
          <cell r="Q624" t="str">
            <v>NO</v>
          </cell>
          <cell r="R624" t="str">
            <v/>
          </cell>
          <cell r="S624"/>
          <cell r="T624" t="str">
            <v>No</v>
          </cell>
          <cell r="U624" t="str">
            <v>No</v>
          </cell>
          <cell r="V624" t="str">
            <v>No</v>
          </cell>
          <cell r="W624" t="str">
            <v/>
          </cell>
        </row>
        <row r="625">
          <cell r="B625">
            <v>63377</v>
          </cell>
          <cell r="C625">
            <v>100</v>
          </cell>
          <cell r="D625" t="str">
            <v>FNBC Leasing</v>
          </cell>
          <cell r="E625" t="str">
            <v>Carl Miller Homes</v>
          </cell>
          <cell r="F625" t="str">
            <v>Roosevelt Central Urban Renewal Associates L.P.,an Urban Renewal Entity</v>
          </cell>
          <cell r="G625" t="str">
            <v>The Michaels Development Company I, L.P.</v>
          </cell>
          <cell r="H625" t="str">
            <v>Lisa Griffin</v>
          </cell>
          <cell r="I625" t="str">
            <v>Tracey Ferrara</v>
          </cell>
          <cell r="J625" t="str">
            <v/>
          </cell>
          <cell r="K625">
            <v>39437</v>
          </cell>
          <cell r="L625" t="str">
            <v/>
          </cell>
          <cell r="M625" t="str">
            <v>2023</v>
          </cell>
          <cell r="N625" t="str">
            <v>New</v>
          </cell>
          <cell r="O625">
            <v>39813</v>
          </cell>
          <cell r="P625">
            <v>39792</v>
          </cell>
          <cell r="Q625" t="str">
            <v>NO</v>
          </cell>
          <cell r="R625" t="str">
            <v/>
          </cell>
          <cell r="S625"/>
          <cell r="T625" t="str">
            <v>No</v>
          </cell>
          <cell r="U625" t="str">
            <v>No</v>
          </cell>
          <cell r="V625" t="str">
            <v>No</v>
          </cell>
          <cell r="W625" t="str">
            <v/>
          </cell>
        </row>
        <row r="626">
          <cell r="B626">
            <v>63378</v>
          </cell>
          <cell r="C626">
            <v>100</v>
          </cell>
          <cell r="D626" t="str">
            <v>NEF 2007 II</v>
          </cell>
          <cell r="E626" t="str">
            <v>Hollywood House</v>
          </cell>
          <cell r="F626" t="str">
            <v>Hollywood House Limited Partnership</v>
          </cell>
          <cell r="G626" t="str">
            <v>Heartland Housing, Inc.</v>
          </cell>
          <cell r="H626" t="str">
            <v>Erica Arellano</v>
          </cell>
          <cell r="I626" t="str">
            <v>Jennifer Rivera</v>
          </cell>
          <cell r="J626" t="str">
            <v>BDO USA LLP (Cleveland, OH)</v>
          </cell>
          <cell r="K626">
            <v>39783</v>
          </cell>
          <cell r="L626" t="str">
            <v/>
          </cell>
          <cell r="M626" t="str">
            <v>2023</v>
          </cell>
          <cell r="N626" t="str">
            <v>Substantial Rehab</v>
          </cell>
          <cell r="O626">
            <v>40420</v>
          </cell>
          <cell r="P626">
            <v>40179</v>
          </cell>
          <cell r="Q626" t="str">
            <v>NO</v>
          </cell>
          <cell r="R626" t="str">
            <v/>
          </cell>
          <cell r="S626"/>
          <cell r="T626" t="str">
            <v>No</v>
          </cell>
          <cell r="U626" t="str">
            <v>No</v>
          </cell>
          <cell r="V626" t="str">
            <v>No</v>
          </cell>
          <cell r="W626" t="str">
            <v/>
          </cell>
        </row>
        <row r="627">
          <cell r="B627">
            <v>63386</v>
          </cell>
          <cell r="C627">
            <v>71</v>
          </cell>
          <cell r="D627" t="str">
            <v>NEF 2008 II</v>
          </cell>
          <cell r="E627" t="str">
            <v>Discovery Park Lodge</v>
          </cell>
          <cell r="F627" t="str">
            <v>Discovery Park Lodge Limited Partnership</v>
          </cell>
          <cell r="G627" t="str">
            <v>Pacific Crest Affordable Housing, LLC</v>
          </cell>
          <cell r="H627" t="str">
            <v>Melanie Niemeyer</v>
          </cell>
          <cell r="I627" t="str">
            <v>Laura Pishion</v>
          </cell>
          <cell r="J627" t="str">
            <v>Loveridge Hunt &amp; Company</v>
          </cell>
          <cell r="K627">
            <v>39749</v>
          </cell>
          <cell r="L627" t="str">
            <v/>
          </cell>
          <cell r="M627" t="str">
            <v>2025</v>
          </cell>
          <cell r="N627" t="str">
            <v>New</v>
          </cell>
          <cell r="O627">
            <v>40148</v>
          </cell>
          <cell r="P627">
            <v>40163</v>
          </cell>
          <cell r="Q627" t="str">
            <v>NO</v>
          </cell>
          <cell r="R627" t="str">
            <v/>
          </cell>
          <cell r="S627"/>
          <cell r="T627" t="str">
            <v>No</v>
          </cell>
          <cell r="U627" t="str">
            <v>No</v>
          </cell>
          <cell r="V627" t="str">
            <v>No</v>
          </cell>
          <cell r="W627" t="str">
            <v/>
          </cell>
        </row>
        <row r="628">
          <cell r="B628">
            <v>63386</v>
          </cell>
          <cell r="C628">
            <v>29</v>
          </cell>
          <cell r="D628" t="str">
            <v>NEF 2009</v>
          </cell>
          <cell r="E628" t="str">
            <v>Discovery Park Lodge</v>
          </cell>
          <cell r="F628" t="str">
            <v>Discovery Park Lodge Limited Partnership</v>
          </cell>
          <cell r="G628" t="str">
            <v>Pacific Crest Affordable Housing, LLC</v>
          </cell>
          <cell r="H628" t="str">
            <v>Melanie Niemeyer</v>
          </cell>
          <cell r="I628" t="str">
            <v>Laura Pishion</v>
          </cell>
          <cell r="J628" t="str">
            <v>Loveridge Hunt &amp; Company</v>
          </cell>
          <cell r="K628">
            <v>39749</v>
          </cell>
          <cell r="L628" t="str">
            <v/>
          </cell>
          <cell r="M628" t="str">
            <v>2025</v>
          </cell>
          <cell r="N628" t="str">
            <v>New</v>
          </cell>
          <cell r="O628">
            <v>40148</v>
          </cell>
          <cell r="P628">
            <v>40163</v>
          </cell>
          <cell r="Q628" t="str">
            <v>NO</v>
          </cell>
          <cell r="R628" t="str">
            <v/>
          </cell>
          <cell r="S628"/>
          <cell r="T628" t="str">
            <v>No</v>
          </cell>
          <cell r="U628" t="str">
            <v>No</v>
          </cell>
          <cell r="V628" t="str">
            <v>No</v>
          </cell>
          <cell r="W628" t="str">
            <v/>
          </cell>
        </row>
        <row r="629">
          <cell r="B629">
            <v>63389</v>
          </cell>
          <cell r="C629">
            <v>100</v>
          </cell>
          <cell r="D629" t="str">
            <v>NEF 2007</v>
          </cell>
          <cell r="E629" t="str">
            <v>Cardona Senior Apartments</v>
          </cell>
          <cell r="F629" t="str">
            <v>Cardona Limited Partnership</v>
          </cell>
          <cell r="G629" t="str">
            <v>Thomas Development Company</v>
          </cell>
          <cell r="H629" t="str">
            <v>Justin Sousley</v>
          </cell>
          <cell r="I629" t="str">
            <v>Laura Pishion</v>
          </cell>
          <cell r="J629" t="str">
            <v>Haran &amp; Associates, Ltd.</v>
          </cell>
          <cell r="K629">
            <v>39618</v>
          </cell>
          <cell r="L629" t="str">
            <v/>
          </cell>
          <cell r="M629" t="str">
            <v>2023</v>
          </cell>
          <cell r="N629" t="str">
            <v>New</v>
          </cell>
          <cell r="O629">
            <v>39844</v>
          </cell>
          <cell r="P629">
            <v>39863</v>
          </cell>
          <cell r="Q629" t="str">
            <v>YES</v>
          </cell>
          <cell r="R629">
            <v>2022</v>
          </cell>
          <cell r="S629"/>
          <cell r="T629" t="str">
            <v>No</v>
          </cell>
          <cell r="U629" t="str">
            <v>No</v>
          </cell>
          <cell r="V629" t="str">
            <v>No</v>
          </cell>
          <cell r="W629" t="str">
            <v/>
          </cell>
        </row>
        <row r="630">
          <cell r="B630">
            <v>63401</v>
          </cell>
          <cell r="C630">
            <v>100</v>
          </cell>
          <cell r="D630" t="str">
            <v>NEF 2008 II</v>
          </cell>
          <cell r="E630" t="str">
            <v>Malden Arms Re-Syndication</v>
          </cell>
          <cell r="F630" t="str">
            <v>Malden Limited Partnership II</v>
          </cell>
          <cell r="G630" t="str">
            <v>Mercy Housing, Inc.</v>
          </cell>
          <cell r="H630" t="str">
            <v>Eileen Kelly</v>
          </cell>
          <cell r="I630" t="str">
            <v>Jennifer Rivera</v>
          </cell>
          <cell r="J630" t="str">
            <v>CohnReznick (Charlotte)</v>
          </cell>
          <cell r="K630">
            <v>39689</v>
          </cell>
          <cell r="L630" t="str">
            <v/>
          </cell>
          <cell r="M630" t="str">
            <v>2023</v>
          </cell>
          <cell r="N630" t="str">
            <v>Moderate Rehab</v>
          </cell>
          <cell r="O630">
            <v>40025</v>
          </cell>
          <cell r="P630">
            <v>39814</v>
          </cell>
          <cell r="Q630" t="str">
            <v>YES</v>
          </cell>
          <cell r="R630">
            <v>2018</v>
          </cell>
          <cell r="S630">
            <v>2018</v>
          </cell>
          <cell r="T630" t="str">
            <v>Yes</v>
          </cell>
          <cell r="U630" t="str">
            <v>Yes</v>
          </cell>
          <cell r="V630" t="str">
            <v>Yes</v>
          </cell>
          <cell r="W630" t="str">
            <v/>
          </cell>
        </row>
        <row r="631">
          <cell r="B631">
            <v>63408</v>
          </cell>
          <cell r="C631">
            <v>100</v>
          </cell>
          <cell r="D631" t="str">
            <v>NEF 2007</v>
          </cell>
          <cell r="E631" t="str">
            <v>Springwells Village Townhomes</v>
          </cell>
          <cell r="F631" t="str">
            <v>Springwells Village Limited Dividend Housing Association Limited Partnership</v>
          </cell>
          <cell r="G631" t="str">
            <v>Bridging Communities Inc.</v>
          </cell>
          <cell r="H631" t="str">
            <v>Erica Arellano</v>
          </cell>
          <cell r="I631" t="str">
            <v>Jennifer Rivera</v>
          </cell>
          <cell r="J631" t="str">
            <v xml:space="preserve">Doeren Mayhew </v>
          </cell>
          <cell r="K631">
            <v>39534</v>
          </cell>
          <cell r="L631" t="str">
            <v/>
          </cell>
          <cell r="M631" t="str">
            <v>2023</v>
          </cell>
          <cell r="N631" t="str">
            <v>New</v>
          </cell>
          <cell r="O631">
            <v>39904</v>
          </cell>
          <cell r="P631">
            <v>39855</v>
          </cell>
          <cell r="Q631" t="str">
            <v>NO</v>
          </cell>
          <cell r="R631" t="str">
            <v/>
          </cell>
          <cell r="S631"/>
          <cell r="T631" t="str">
            <v>No</v>
          </cell>
          <cell r="U631" t="str">
            <v>No</v>
          </cell>
          <cell r="V631" t="str">
            <v>No</v>
          </cell>
          <cell r="W631" t="str">
            <v/>
          </cell>
        </row>
        <row r="632">
          <cell r="B632">
            <v>63409</v>
          </cell>
          <cell r="C632">
            <v>100</v>
          </cell>
          <cell r="D632" t="str">
            <v>Wells Fargo SIF III</v>
          </cell>
          <cell r="E632" t="str">
            <v>Arendt House - BOACHIF V 2008 - Secondary 2015</v>
          </cell>
          <cell r="F632" t="str">
            <v>Arendt House, LP</v>
          </cell>
          <cell r="G632" t="str">
            <v>Community Housing Partnership (CHP) (CA)</v>
          </cell>
          <cell r="H632" t="str">
            <v>Malcolm Wells</v>
          </cell>
          <cell r="I632" t="str">
            <v>Laura Pishion</v>
          </cell>
          <cell r="J632" t="str">
            <v>Novogradac &amp; Company LLP (Portland)</v>
          </cell>
          <cell r="K632">
            <v>39720</v>
          </cell>
          <cell r="L632" t="str">
            <v/>
          </cell>
          <cell r="M632" t="str">
            <v>2024</v>
          </cell>
          <cell r="N632" t="str">
            <v>New</v>
          </cell>
          <cell r="O632">
            <v>40179</v>
          </cell>
          <cell r="P632">
            <v>40189</v>
          </cell>
          <cell r="Q632" t="str">
            <v>YES</v>
          </cell>
          <cell r="R632">
            <v>2018</v>
          </cell>
          <cell r="S632">
            <v>2018</v>
          </cell>
          <cell r="T632" t="str">
            <v>Yes</v>
          </cell>
          <cell r="U632" t="str">
            <v>Yes</v>
          </cell>
          <cell r="V632" t="str">
            <v>Yes</v>
          </cell>
          <cell r="W632" t="str">
            <v/>
          </cell>
        </row>
        <row r="633">
          <cell r="B633">
            <v>63460</v>
          </cell>
          <cell r="C633">
            <v>100</v>
          </cell>
          <cell r="D633" t="str">
            <v>HEF X</v>
          </cell>
          <cell r="E633" t="str">
            <v>Strength of Place Initiative</v>
          </cell>
          <cell r="F633" t="str">
            <v>SOPI Village LLC</v>
          </cell>
          <cell r="G633" t="str">
            <v>Capitol Hill Housing (fka CHHIP)</v>
          </cell>
          <cell r="H633" t="str">
            <v>Justin Sousley</v>
          </cell>
          <cell r="I633" t="str">
            <v>Laura Pishion</v>
          </cell>
          <cell r="J633" t="str">
            <v>Clark Nuber P.S.</v>
          </cell>
          <cell r="K633">
            <v>40464</v>
          </cell>
          <cell r="L633" t="str">
            <v/>
          </cell>
          <cell r="M633" t="str">
            <v>2026</v>
          </cell>
          <cell r="N633" t="str">
            <v>New</v>
          </cell>
          <cell r="O633">
            <v>40787</v>
          </cell>
          <cell r="P633">
            <v>40816</v>
          </cell>
          <cell r="Q633" t="str">
            <v>YES</v>
          </cell>
          <cell r="R633">
            <v>2018</v>
          </cell>
          <cell r="S633">
            <v>2018</v>
          </cell>
          <cell r="T633" t="str">
            <v>Yes</v>
          </cell>
          <cell r="U633" t="str">
            <v>Yes</v>
          </cell>
          <cell r="V633" t="str">
            <v>Yes</v>
          </cell>
          <cell r="W633" t="str">
            <v/>
          </cell>
        </row>
        <row r="634">
          <cell r="B634">
            <v>63467</v>
          </cell>
          <cell r="C634">
            <v>100</v>
          </cell>
          <cell r="D634" t="str">
            <v>BAF Fund</v>
          </cell>
          <cell r="E634" t="str">
            <v>Homes of Oakridge</v>
          </cell>
          <cell r="F634" t="str">
            <v>Oakridge Neighborhood Associates, Limited Partnership</v>
          </cell>
          <cell r="G634" t="str">
            <v xml:space="preserve">Newbury Development Co. </v>
          </cell>
          <cell r="H634" t="str">
            <v>Kelly Wiegman</v>
          </cell>
          <cell r="I634" t="str">
            <v>Jennifer Rivera</v>
          </cell>
          <cell r="J634" t="str">
            <v>McGowen Hurst Clark &amp; Smith, P.C.</v>
          </cell>
          <cell r="K634">
            <v>40135</v>
          </cell>
          <cell r="L634" t="str">
            <v/>
          </cell>
          <cell r="M634" t="str">
            <v>2025</v>
          </cell>
          <cell r="N634" t="str">
            <v>Substantial Rehab</v>
          </cell>
          <cell r="O634">
            <v>40513</v>
          </cell>
          <cell r="P634">
            <v>40338</v>
          </cell>
          <cell r="Q634" t="str">
            <v>NO</v>
          </cell>
          <cell r="R634" t="str">
            <v/>
          </cell>
          <cell r="S634"/>
          <cell r="T634" t="str">
            <v>No</v>
          </cell>
          <cell r="U634" t="str">
            <v>No</v>
          </cell>
          <cell r="V634" t="str">
            <v>No</v>
          </cell>
          <cell r="W634" t="str">
            <v/>
          </cell>
        </row>
        <row r="635">
          <cell r="B635">
            <v>63474</v>
          </cell>
          <cell r="C635">
            <v>100</v>
          </cell>
          <cell r="D635" t="str">
            <v>NEF 2008</v>
          </cell>
          <cell r="E635" t="str">
            <v>Sadies Landing</v>
          </cell>
          <cell r="F635" t="str">
            <v>Sadies Landing Limited Partnership</v>
          </cell>
          <cell r="G635" t="str">
            <v>Jenkins Properties, LP</v>
          </cell>
          <cell r="H635" t="str">
            <v>Nicole Bush</v>
          </cell>
          <cell r="I635" t="str">
            <v>Tracey Ferrara</v>
          </cell>
          <cell r="J635" t="str">
            <v>Tidwell Group (Atlanta)</v>
          </cell>
          <cell r="K635">
            <v>39553</v>
          </cell>
          <cell r="L635" t="str">
            <v/>
          </cell>
          <cell r="M635" t="str">
            <v>2023</v>
          </cell>
          <cell r="N635" t="str">
            <v>New</v>
          </cell>
          <cell r="O635" t="str">
            <v/>
          </cell>
          <cell r="P635">
            <v>39873</v>
          </cell>
          <cell r="Q635" t="str">
            <v>NO</v>
          </cell>
          <cell r="R635" t="str">
            <v/>
          </cell>
          <cell r="S635">
            <v>2019</v>
          </cell>
          <cell r="T635" t="str">
            <v>No</v>
          </cell>
          <cell r="U635" t="str">
            <v>Yes</v>
          </cell>
          <cell r="V635" t="str">
            <v>Yes</v>
          </cell>
          <cell r="W635" t="str">
            <v/>
          </cell>
        </row>
        <row r="636">
          <cell r="B636">
            <v>63490</v>
          </cell>
          <cell r="C636">
            <v>100</v>
          </cell>
          <cell r="D636" t="str">
            <v>NEF 2009</v>
          </cell>
          <cell r="E636" t="str">
            <v>Martin Luther King Village Resyndication</v>
          </cell>
          <cell r="F636" t="str">
            <v>Martin Luther King Village, L.P.</v>
          </cell>
          <cell r="G636" t="str">
            <v>Affordable Housing of Kansas City, Inc. (AHKC)</v>
          </cell>
          <cell r="H636" t="str">
            <v>Molly Gillis</v>
          </cell>
          <cell r="I636" t="str">
            <v>Jennifer Rivera</v>
          </cell>
          <cell r="J636" t="str">
            <v>Ralph C. Johnson &amp; Co.</v>
          </cell>
          <cell r="K636">
            <v>39787</v>
          </cell>
          <cell r="L636" t="str">
            <v/>
          </cell>
          <cell r="M636" t="str">
            <v>2023</v>
          </cell>
          <cell r="N636" t="str">
            <v>Substantial Rehab</v>
          </cell>
          <cell r="O636" t="str">
            <v/>
          </cell>
          <cell r="P636">
            <v>40026</v>
          </cell>
          <cell r="Q636" t="str">
            <v>NO</v>
          </cell>
          <cell r="R636" t="str">
            <v/>
          </cell>
          <cell r="S636"/>
          <cell r="T636" t="str">
            <v>No</v>
          </cell>
          <cell r="U636" t="str">
            <v>No</v>
          </cell>
          <cell r="V636" t="str">
            <v>No</v>
          </cell>
          <cell r="W636" t="str">
            <v/>
          </cell>
        </row>
        <row r="637">
          <cell r="B637">
            <v>63491</v>
          </cell>
          <cell r="C637">
            <v>100</v>
          </cell>
          <cell r="D637" t="str">
            <v>NEF 2008</v>
          </cell>
          <cell r="E637" t="str">
            <v>Ridgeview Special Needs SRO</v>
          </cell>
          <cell r="F637" t="str">
            <v>Ridgeview Special Needs Apartments, L.P.</v>
          </cell>
          <cell r="G637" t="str">
            <v>DePaul Properties</v>
          </cell>
          <cell r="H637" t="str">
            <v>Lisa Taylor</v>
          </cell>
          <cell r="I637" t="str">
            <v>Tracey Ferrara</v>
          </cell>
          <cell r="J637" t="str">
            <v>Bonadio &amp; Co LLP</v>
          </cell>
          <cell r="K637">
            <v>39436</v>
          </cell>
          <cell r="L637" t="str">
            <v/>
          </cell>
          <cell r="M637" t="str">
            <v>2022</v>
          </cell>
          <cell r="N637" t="str">
            <v>Substantial Rehab</v>
          </cell>
          <cell r="O637">
            <v>39711</v>
          </cell>
          <cell r="P637">
            <v>39743</v>
          </cell>
          <cell r="Q637" t="str">
            <v>NO</v>
          </cell>
          <cell r="R637" t="str">
            <v/>
          </cell>
          <cell r="S637"/>
          <cell r="T637" t="str">
            <v>No</v>
          </cell>
          <cell r="U637" t="str">
            <v>No</v>
          </cell>
          <cell r="V637" t="str">
            <v>No</v>
          </cell>
          <cell r="W637" t="str">
            <v/>
          </cell>
        </row>
        <row r="638">
          <cell r="B638">
            <v>63494</v>
          </cell>
          <cell r="C638">
            <v>50</v>
          </cell>
          <cell r="D638" t="str">
            <v>NYEF 2004</v>
          </cell>
          <cell r="E638" t="str">
            <v>Permanence</v>
          </cell>
          <cell r="F638" t="str">
            <v>Permanence LP</v>
          </cell>
          <cell r="G638" t="str">
            <v>Lower East Side Peoples Mutual Housing Association, Inc.</v>
          </cell>
          <cell r="H638" t="str">
            <v>Jamilah Diallobe</v>
          </cell>
          <cell r="I638" t="str">
            <v>Tania Garrido</v>
          </cell>
          <cell r="J638" t="str">
            <v>A.G. Aaronson, C.P.A.</v>
          </cell>
          <cell r="K638">
            <v>39597</v>
          </cell>
          <cell r="L638" t="str">
            <v/>
          </cell>
          <cell r="M638" t="str">
            <v>2024</v>
          </cell>
          <cell r="N638" t="str">
            <v>Gut Rehab</v>
          </cell>
          <cell r="O638" t="str">
            <v/>
          </cell>
          <cell r="P638">
            <v>40634</v>
          </cell>
          <cell r="Q638" t="str">
            <v>YES</v>
          </cell>
          <cell r="R638">
            <v>2018</v>
          </cell>
          <cell r="S638">
            <v>2018</v>
          </cell>
          <cell r="T638" t="str">
            <v>Yes</v>
          </cell>
          <cell r="U638" t="str">
            <v>Yes</v>
          </cell>
          <cell r="V638" t="str">
            <v>Yes</v>
          </cell>
          <cell r="W638" t="str">
            <v/>
          </cell>
        </row>
        <row r="639">
          <cell r="B639">
            <v>63494</v>
          </cell>
          <cell r="C639">
            <v>50</v>
          </cell>
          <cell r="D639" t="str">
            <v>NYEF 2005</v>
          </cell>
          <cell r="E639" t="str">
            <v>Permanence</v>
          </cell>
          <cell r="F639" t="str">
            <v>Permanence LP</v>
          </cell>
          <cell r="G639" t="str">
            <v>Lower East Side Peoples Mutual Housing Association, Inc.</v>
          </cell>
          <cell r="H639" t="str">
            <v>Jamilah Diallobe</v>
          </cell>
          <cell r="I639" t="str">
            <v>Tania Garrido</v>
          </cell>
          <cell r="J639" t="str">
            <v>A.G. Aaronson, C.P.A.</v>
          </cell>
          <cell r="K639">
            <v>39597</v>
          </cell>
          <cell r="L639" t="str">
            <v/>
          </cell>
          <cell r="M639" t="str">
            <v>2024</v>
          </cell>
          <cell r="N639" t="str">
            <v>Gut Rehab</v>
          </cell>
          <cell r="O639" t="str">
            <v/>
          </cell>
          <cell r="P639">
            <v>40634</v>
          </cell>
          <cell r="Q639" t="str">
            <v>YES</v>
          </cell>
          <cell r="R639">
            <v>2018</v>
          </cell>
          <cell r="S639">
            <v>2018</v>
          </cell>
          <cell r="T639" t="str">
            <v>Yes</v>
          </cell>
          <cell r="U639" t="str">
            <v>Yes</v>
          </cell>
          <cell r="V639" t="str">
            <v>Yes</v>
          </cell>
          <cell r="W639" t="str">
            <v/>
          </cell>
        </row>
        <row r="640">
          <cell r="B640">
            <v>63499</v>
          </cell>
          <cell r="C640">
            <v>100</v>
          </cell>
          <cell r="D640" t="str">
            <v>FNBC Leasing</v>
          </cell>
          <cell r="E640" t="str">
            <v>The Aromor</v>
          </cell>
          <cell r="F640" t="str">
            <v>Aromor Mercy, LLC</v>
          </cell>
          <cell r="G640" t="str">
            <v>Mercy Housing, Inc.</v>
          </cell>
          <cell r="H640" t="str">
            <v>Malcolm Wells</v>
          </cell>
          <cell r="I640" t="str">
            <v>Laura Pishion</v>
          </cell>
          <cell r="J640" t="str">
            <v>CohnReznick (Charlotte)</v>
          </cell>
          <cell r="K640">
            <v>39652</v>
          </cell>
          <cell r="L640" t="str">
            <v/>
          </cell>
          <cell r="M640" t="str">
            <v>2023</v>
          </cell>
          <cell r="N640" t="str">
            <v>Gut Rehab</v>
          </cell>
          <cell r="O640" t="str">
            <v/>
          </cell>
          <cell r="P640">
            <v>39660</v>
          </cell>
          <cell r="Q640" t="str">
            <v>NO</v>
          </cell>
          <cell r="R640" t="str">
            <v/>
          </cell>
          <cell r="S640"/>
          <cell r="T640" t="str">
            <v>No</v>
          </cell>
          <cell r="U640" t="str">
            <v>No</v>
          </cell>
          <cell r="V640" t="str">
            <v>No</v>
          </cell>
          <cell r="W640" t="str">
            <v/>
          </cell>
        </row>
        <row r="641">
          <cell r="B641">
            <v>63502</v>
          </cell>
          <cell r="C641">
            <v>100</v>
          </cell>
          <cell r="D641" t="str">
            <v>Bank North</v>
          </cell>
          <cell r="E641" t="str">
            <v>Evelyn Sanders Townhomes Phase I</v>
          </cell>
          <cell r="F641" t="str">
            <v>Evelyn Sanders Limited Partnership</v>
          </cell>
          <cell r="G641" t="str">
            <v>Womens Community Revitalization Project</v>
          </cell>
          <cell r="H641" t="str">
            <v>Lisa Griffin</v>
          </cell>
          <cell r="I641" t="str">
            <v>Tracey Ferrara</v>
          </cell>
          <cell r="J641" t="str">
            <v>Katherine R. Conlon, CPA</v>
          </cell>
          <cell r="K641">
            <v>39596</v>
          </cell>
          <cell r="L641" t="str">
            <v/>
          </cell>
          <cell r="M641" t="str">
            <v>2023</v>
          </cell>
          <cell r="N641" t="str">
            <v>New</v>
          </cell>
          <cell r="O641" t="str">
            <v/>
          </cell>
          <cell r="P641">
            <v>39962</v>
          </cell>
          <cell r="Q641" t="str">
            <v>YES</v>
          </cell>
          <cell r="R641">
            <v>2022</v>
          </cell>
          <cell r="S641"/>
          <cell r="T641"/>
          <cell r="U641" t="str">
            <v>No</v>
          </cell>
          <cell r="V641" t="str">
            <v>No</v>
          </cell>
          <cell r="W641" t="str">
            <v>No</v>
          </cell>
        </row>
        <row r="642">
          <cell r="B642">
            <v>63504</v>
          </cell>
          <cell r="C642">
            <v>100</v>
          </cell>
          <cell r="D642" t="str">
            <v>NEF 2008</v>
          </cell>
          <cell r="E642" t="str">
            <v xml:space="preserve">Vanguard Apartments (Cameron Court) </v>
          </cell>
          <cell r="F642" t="str">
            <v>Vanguard Elderly Limited Dividend Housing Association Limited Partnership</v>
          </cell>
          <cell r="G642" t="str">
            <v>NRP Management, LLC</v>
          </cell>
          <cell r="H642" t="str">
            <v>Sandy Baker</v>
          </cell>
          <cell r="I642" t="str">
            <v>Jennifer Rivera</v>
          </cell>
          <cell r="J642" t="str">
            <v>Novogradac &amp; Company LLP (Southfield, MI)</v>
          </cell>
          <cell r="K642">
            <v>39497</v>
          </cell>
          <cell r="L642">
            <v>44012</v>
          </cell>
          <cell r="M642" t="str">
            <v>2023</v>
          </cell>
          <cell r="N642" t="str">
            <v>New</v>
          </cell>
          <cell r="O642">
            <v>39904</v>
          </cell>
          <cell r="P642">
            <v>39904</v>
          </cell>
          <cell r="Q642" t="str">
            <v>YES</v>
          </cell>
          <cell r="R642">
            <v>2022</v>
          </cell>
          <cell r="S642"/>
          <cell r="T642" t="str">
            <v>No</v>
          </cell>
          <cell r="U642" t="str">
            <v>No</v>
          </cell>
          <cell r="V642" t="str">
            <v>No</v>
          </cell>
          <cell r="W642" t="str">
            <v/>
          </cell>
        </row>
        <row r="643">
          <cell r="B643">
            <v>63505</v>
          </cell>
          <cell r="C643">
            <v>100</v>
          </cell>
          <cell r="D643" t="str">
            <v>NEF 2007 II</v>
          </cell>
          <cell r="E643" t="str">
            <v>Senior Estates Supportive Living Facility (AKA Heritage Woods of Bolingbrook)</v>
          </cell>
          <cell r="F643" t="str">
            <v>Senior Estates Supportive Living Facility Limited Partnership</v>
          </cell>
          <cell r="G643" t="str">
            <v>S&amp;O Investments, LLC</v>
          </cell>
          <cell r="H643" t="str">
            <v>Erica Arellano</v>
          </cell>
          <cell r="I643" t="str">
            <v>Jennifer Rivera</v>
          </cell>
          <cell r="J643" t="str">
            <v>CohnReznick (Chicago)</v>
          </cell>
          <cell r="K643">
            <v>39417</v>
          </cell>
          <cell r="L643" t="str">
            <v/>
          </cell>
          <cell r="M643" t="str">
            <v>2023</v>
          </cell>
          <cell r="N643" t="str">
            <v>New</v>
          </cell>
          <cell r="O643">
            <v>39834</v>
          </cell>
          <cell r="P643">
            <v>39848</v>
          </cell>
          <cell r="Q643" t="str">
            <v>YES</v>
          </cell>
          <cell r="R643">
            <v>2018</v>
          </cell>
          <cell r="S643">
            <v>2018</v>
          </cell>
          <cell r="T643" t="str">
            <v>Yes</v>
          </cell>
          <cell r="U643" t="str">
            <v>Yes</v>
          </cell>
          <cell r="V643" t="str">
            <v>Yes</v>
          </cell>
          <cell r="W643" t="str">
            <v/>
          </cell>
        </row>
        <row r="644">
          <cell r="B644">
            <v>63511</v>
          </cell>
          <cell r="C644">
            <v>100</v>
          </cell>
          <cell r="D644" t="str">
            <v>NEF 2008</v>
          </cell>
          <cell r="E644" t="str">
            <v>McCarty on Monroe</v>
          </cell>
          <cell r="F644" t="str">
            <v>McCarty on Monroe LLC</v>
          </cell>
          <cell r="G644" t="str">
            <v>Phoenix Municipal Housing Corporation (AZ)</v>
          </cell>
          <cell r="H644" t="str">
            <v>Wade Okada</v>
          </cell>
          <cell r="I644" t="str">
            <v>Laura Pishion</v>
          </cell>
          <cell r="J644" t="str">
            <v>Novogradac &amp; Company LLP (Long Beach)</v>
          </cell>
          <cell r="K644">
            <v>39629</v>
          </cell>
          <cell r="L644" t="str">
            <v/>
          </cell>
          <cell r="M644" t="str">
            <v>2023</v>
          </cell>
          <cell r="N644" t="str">
            <v>New</v>
          </cell>
          <cell r="O644" t="str">
            <v/>
          </cell>
          <cell r="P644">
            <v>40000</v>
          </cell>
          <cell r="Q644" t="str">
            <v>NO</v>
          </cell>
          <cell r="R644" t="str">
            <v/>
          </cell>
          <cell r="S644"/>
          <cell r="T644" t="str">
            <v>No</v>
          </cell>
          <cell r="U644" t="str">
            <v>No</v>
          </cell>
          <cell r="V644" t="str">
            <v>No</v>
          </cell>
          <cell r="W644" t="str">
            <v/>
          </cell>
        </row>
        <row r="645">
          <cell r="B645">
            <v>63521</v>
          </cell>
          <cell r="C645">
            <v>30</v>
          </cell>
          <cell r="D645" t="str">
            <v>NEF 2007</v>
          </cell>
          <cell r="E645" t="str">
            <v>Janie Poe</v>
          </cell>
          <cell r="F645" t="str">
            <v>Janie Poe Associates, LLC, a Florida Limited Liability Company</v>
          </cell>
          <cell r="G645" t="str">
            <v>The Michaels Development Company I, L.P.</v>
          </cell>
          <cell r="H645" t="str">
            <v>Lisa Days</v>
          </cell>
          <cell r="I645" t="str">
            <v>Tracey Ferrara</v>
          </cell>
          <cell r="J645" t="str">
            <v/>
          </cell>
          <cell r="K645">
            <v>39539</v>
          </cell>
          <cell r="L645" t="str">
            <v/>
          </cell>
          <cell r="M645" t="str">
            <v>2023</v>
          </cell>
          <cell r="N645" t="str">
            <v>New</v>
          </cell>
          <cell r="O645">
            <v>40026</v>
          </cell>
          <cell r="P645">
            <v>40065</v>
          </cell>
          <cell r="Q645" t="str">
            <v>YES</v>
          </cell>
          <cell r="R645">
            <v>2018</v>
          </cell>
          <cell r="S645">
            <v>2018</v>
          </cell>
          <cell r="T645" t="str">
            <v>Yes</v>
          </cell>
          <cell r="U645" t="str">
            <v>Yes</v>
          </cell>
          <cell r="V645" t="str">
            <v>Yes</v>
          </cell>
          <cell r="W645" t="str">
            <v/>
          </cell>
        </row>
        <row r="646">
          <cell r="B646">
            <v>63521</v>
          </cell>
          <cell r="C646">
            <v>48</v>
          </cell>
          <cell r="D646" t="str">
            <v>NEF 2008</v>
          </cell>
          <cell r="E646" t="str">
            <v>Janie Poe</v>
          </cell>
          <cell r="F646" t="str">
            <v>Janie Poe Associates, LLC, a Florida Limited Liability Company</v>
          </cell>
          <cell r="G646" t="str">
            <v>The Michaels Development Company I, L.P.</v>
          </cell>
          <cell r="H646" t="str">
            <v>Lisa Days</v>
          </cell>
          <cell r="I646" t="str">
            <v>Tracey Ferrara</v>
          </cell>
          <cell r="J646" t="str">
            <v/>
          </cell>
          <cell r="K646">
            <v>39539</v>
          </cell>
          <cell r="L646" t="str">
            <v/>
          </cell>
          <cell r="M646" t="str">
            <v>2023</v>
          </cell>
          <cell r="N646" t="str">
            <v>New</v>
          </cell>
          <cell r="O646">
            <v>40026</v>
          </cell>
          <cell r="P646">
            <v>40065</v>
          </cell>
          <cell r="Q646" t="str">
            <v>YES</v>
          </cell>
          <cell r="R646">
            <v>2018</v>
          </cell>
          <cell r="S646">
            <v>2018</v>
          </cell>
          <cell r="T646" t="str">
            <v>Yes</v>
          </cell>
          <cell r="U646" t="str">
            <v>Yes</v>
          </cell>
          <cell r="V646" t="str">
            <v>Yes</v>
          </cell>
          <cell r="W646" t="str">
            <v/>
          </cell>
        </row>
        <row r="647">
          <cell r="B647">
            <v>63521</v>
          </cell>
          <cell r="C647">
            <v>22</v>
          </cell>
          <cell r="D647" t="str">
            <v>NEF 2008 II</v>
          </cell>
          <cell r="E647" t="str">
            <v>Janie Poe</v>
          </cell>
          <cell r="F647" t="str">
            <v>Janie Poe Associates, LLC, a Florida Limited Liability Company</v>
          </cell>
          <cell r="G647" t="str">
            <v>The Michaels Development Company I, L.P.</v>
          </cell>
          <cell r="H647" t="str">
            <v>Lisa Days</v>
          </cell>
          <cell r="I647" t="str">
            <v>Tracey Ferrara</v>
          </cell>
          <cell r="J647" t="str">
            <v/>
          </cell>
          <cell r="K647">
            <v>39539</v>
          </cell>
          <cell r="L647" t="str">
            <v/>
          </cell>
          <cell r="M647" t="str">
            <v>2023</v>
          </cell>
          <cell r="N647" t="str">
            <v>New</v>
          </cell>
          <cell r="O647">
            <v>40026</v>
          </cell>
          <cell r="P647">
            <v>40065</v>
          </cell>
          <cell r="Q647" t="str">
            <v>YES</v>
          </cell>
          <cell r="R647">
            <v>2018</v>
          </cell>
          <cell r="S647">
            <v>2018</v>
          </cell>
          <cell r="T647" t="str">
            <v>Yes</v>
          </cell>
          <cell r="U647" t="str">
            <v>Yes</v>
          </cell>
          <cell r="V647" t="str">
            <v>Yes</v>
          </cell>
          <cell r="W647" t="str">
            <v/>
          </cell>
        </row>
        <row r="648">
          <cell r="B648">
            <v>63522</v>
          </cell>
          <cell r="C648">
            <v>83</v>
          </cell>
          <cell r="D648" t="str">
            <v>NEF 2008</v>
          </cell>
          <cell r="E648" t="str">
            <v>Parkview Place of Sterling (AKA Heritage Woods of Sterling)</v>
          </cell>
          <cell r="F648" t="str">
            <v>Parkview Place of Sterling Limited Partnership</v>
          </cell>
          <cell r="G648" t="str">
            <v>Parkview Place of Sterling LLC</v>
          </cell>
          <cell r="H648" t="str">
            <v>Erica Arellano</v>
          </cell>
          <cell r="I648" t="str">
            <v>Jennifer Rivera</v>
          </cell>
          <cell r="J648" t="str">
            <v>CohnReznick (Chicago)</v>
          </cell>
          <cell r="K648">
            <v>39567</v>
          </cell>
          <cell r="L648" t="str">
            <v/>
          </cell>
          <cell r="M648" t="str">
            <v>2023</v>
          </cell>
          <cell r="N648" t="str">
            <v>New</v>
          </cell>
          <cell r="O648">
            <v>39904</v>
          </cell>
          <cell r="P648">
            <v>39869</v>
          </cell>
          <cell r="Q648" t="str">
            <v>YES</v>
          </cell>
          <cell r="R648">
            <v>2022</v>
          </cell>
          <cell r="S648"/>
          <cell r="T648" t="str">
            <v>No</v>
          </cell>
          <cell r="U648" t="str">
            <v>No</v>
          </cell>
          <cell r="V648" t="str">
            <v>No</v>
          </cell>
          <cell r="W648" t="str">
            <v/>
          </cell>
        </row>
        <row r="649">
          <cell r="B649">
            <v>63522</v>
          </cell>
          <cell r="C649">
            <v>17</v>
          </cell>
          <cell r="D649" t="str">
            <v>NEF 2008 II</v>
          </cell>
          <cell r="E649" t="str">
            <v>Parkview Place of Sterling (AKA Heritage Woods of Sterling)</v>
          </cell>
          <cell r="F649" t="str">
            <v>Parkview Place of Sterling Limited Partnership</v>
          </cell>
          <cell r="G649" t="str">
            <v>Parkview Place of Sterling LLC</v>
          </cell>
          <cell r="H649" t="str">
            <v>Erica Arellano</v>
          </cell>
          <cell r="I649" t="str">
            <v>Jennifer Rivera</v>
          </cell>
          <cell r="J649" t="str">
            <v>CohnReznick (Chicago)</v>
          </cell>
          <cell r="K649">
            <v>39567</v>
          </cell>
          <cell r="L649" t="str">
            <v/>
          </cell>
          <cell r="M649" t="str">
            <v>2023</v>
          </cell>
          <cell r="N649" t="str">
            <v>New</v>
          </cell>
          <cell r="O649">
            <v>39904</v>
          </cell>
          <cell r="P649">
            <v>39869</v>
          </cell>
          <cell r="Q649" t="str">
            <v>YES</v>
          </cell>
          <cell r="R649">
            <v>2022</v>
          </cell>
          <cell r="S649"/>
          <cell r="T649" t="str">
            <v>No</v>
          </cell>
          <cell r="U649" t="str">
            <v>No</v>
          </cell>
          <cell r="V649" t="str">
            <v>No</v>
          </cell>
          <cell r="W649" t="str">
            <v/>
          </cell>
        </row>
        <row r="650">
          <cell r="B650">
            <v>63540</v>
          </cell>
          <cell r="C650">
            <v>100</v>
          </cell>
          <cell r="D650" t="str">
            <v>NYEF 2006</v>
          </cell>
          <cell r="E650" t="str">
            <v xml:space="preserve">Seventh Ave Cluster NEP (Quasar) </v>
          </cell>
          <cell r="F650" t="str">
            <v>Quasar Realty Partners L.P.</v>
          </cell>
          <cell r="G650" t="str">
            <v>R. Kenyatta Punter &amp; Associates</v>
          </cell>
          <cell r="H650" t="str">
            <v>David Rozan</v>
          </cell>
          <cell r="I650" t="str">
            <v>Lisa Taylor</v>
          </cell>
          <cell r="J650" t="str">
            <v>John W. Davis, CPA</v>
          </cell>
          <cell r="K650">
            <v>39437</v>
          </cell>
          <cell r="L650" t="str">
            <v/>
          </cell>
          <cell r="M650" t="str">
            <v>2022</v>
          </cell>
          <cell r="N650" t="str">
            <v>Gut Rehab</v>
          </cell>
          <cell r="O650" t="str">
            <v/>
          </cell>
          <cell r="P650">
            <v>39377</v>
          </cell>
          <cell r="Q650" t="str">
            <v>YES</v>
          </cell>
          <cell r="R650">
            <v>2018</v>
          </cell>
          <cell r="S650">
            <v>2019</v>
          </cell>
          <cell r="T650" t="str">
            <v>No</v>
          </cell>
          <cell r="U650" t="str">
            <v>Yes</v>
          </cell>
          <cell r="V650" t="str">
            <v>Yes</v>
          </cell>
          <cell r="W650" t="str">
            <v/>
          </cell>
        </row>
        <row r="651">
          <cell r="B651">
            <v>63543</v>
          </cell>
          <cell r="C651">
            <v>92</v>
          </cell>
          <cell r="D651" t="str">
            <v>NEF 2008</v>
          </cell>
          <cell r="E651" t="str">
            <v>Van Cleve Apartments West</v>
          </cell>
          <cell r="F651" t="str">
            <v>Van Cleve Apartments West Limited Partnership</v>
          </cell>
          <cell r="G651" t="str">
            <v>Project for Pride in Living, Inc.</v>
          </cell>
          <cell r="H651" t="str">
            <v>Samuel Stephens</v>
          </cell>
          <cell r="I651" t="str">
            <v>Jennifer Rivera</v>
          </cell>
          <cell r="J651" t="str">
            <v>Mahoney Ulbrich Christiansen Russ</v>
          </cell>
          <cell r="K651">
            <v>39625</v>
          </cell>
          <cell r="L651" t="str">
            <v/>
          </cell>
          <cell r="M651" t="str">
            <v>2023</v>
          </cell>
          <cell r="N651" t="str">
            <v>New</v>
          </cell>
          <cell r="O651">
            <v>39925</v>
          </cell>
          <cell r="P651">
            <v>39927</v>
          </cell>
          <cell r="Q651" t="str">
            <v>NO</v>
          </cell>
          <cell r="R651" t="str">
            <v/>
          </cell>
          <cell r="S651"/>
          <cell r="T651" t="str">
            <v>No</v>
          </cell>
          <cell r="U651" t="str">
            <v>No</v>
          </cell>
          <cell r="V651" t="str">
            <v>No</v>
          </cell>
          <cell r="W651" t="str">
            <v/>
          </cell>
        </row>
        <row r="652">
          <cell r="B652">
            <v>63543</v>
          </cell>
          <cell r="C652">
            <v>8</v>
          </cell>
          <cell r="D652" t="str">
            <v>NEF 2008 II</v>
          </cell>
          <cell r="E652" t="str">
            <v>Van Cleve Apartments West</v>
          </cell>
          <cell r="F652" t="str">
            <v>Van Cleve Apartments West Limited Partnership</v>
          </cell>
          <cell r="G652" t="str">
            <v>Project for Pride in Living, Inc.</v>
          </cell>
          <cell r="H652" t="str">
            <v>Samuel Stephens</v>
          </cell>
          <cell r="I652" t="str">
            <v>Jennifer Rivera</v>
          </cell>
          <cell r="J652" t="str">
            <v>Mahoney Ulbrich Christiansen Russ</v>
          </cell>
          <cell r="K652">
            <v>39625</v>
          </cell>
          <cell r="L652" t="str">
            <v/>
          </cell>
          <cell r="M652" t="str">
            <v>2023</v>
          </cell>
          <cell r="N652" t="str">
            <v>New</v>
          </cell>
          <cell r="O652">
            <v>39925</v>
          </cell>
          <cell r="P652">
            <v>39927</v>
          </cell>
          <cell r="Q652" t="str">
            <v>NO</v>
          </cell>
          <cell r="R652" t="str">
            <v/>
          </cell>
          <cell r="S652"/>
          <cell r="T652" t="str">
            <v>No</v>
          </cell>
          <cell r="U652" t="str">
            <v>No</v>
          </cell>
          <cell r="V652" t="str">
            <v>No</v>
          </cell>
          <cell r="W652" t="str">
            <v/>
          </cell>
        </row>
        <row r="653">
          <cell r="B653">
            <v>63544</v>
          </cell>
          <cell r="C653">
            <v>100</v>
          </cell>
          <cell r="D653" t="str">
            <v>NYEF 2004</v>
          </cell>
          <cell r="E653" t="str">
            <v>West 111th Street</v>
          </cell>
          <cell r="F653" t="str">
            <v>Cathedral Parkway Development L.P.</v>
          </cell>
          <cell r="G653" t="str">
            <v>Global Partners, LLC</v>
          </cell>
          <cell r="H653" t="str">
            <v>Jamilah Diallobe</v>
          </cell>
          <cell r="I653" t="str">
            <v>Tania Garrido</v>
          </cell>
          <cell r="J653" t="str">
            <v>John R. Monaco</v>
          </cell>
          <cell r="K653">
            <v>39405</v>
          </cell>
          <cell r="L653" t="str">
            <v/>
          </cell>
          <cell r="M653" t="str">
            <v>2021</v>
          </cell>
          <cell r="N653" t="str">
            <v>Gut Rehab</v>
          </cell>
          <cell r="O653" t="str">
            <v/>
          </cell>
          <cell r="P653">
            <v>39489</v>
          </cell>
          <cell r="Q653" t="str">
            <v>NO</v>
          </cell>
          <cell r="R653" t="str">
            <v/>
          </cell>
          <cell r="S653"/>
          <cell r="T653" t="str">
            <v>No</v>
          </cell>
          <cell r="U653" t="str">
            <v>No</v>
          </cell>
          <cell r="V653" t="str">
            <v>No</v>
          </cell>
          <cell r="W653" t="str">
            <v/>
          </cell>
        </row>
        <row r="654">
          <cell r="B654">
            <v>63546</v>
          </cell>
          <cell r="C654">
            <v>100</v>
          </cell>
          <cell r="D654" t="str">
            <v>FNBC Leasing</v>
          </cell>
          <cell r="E654" t="str">
            <v>Oviedo Town Centre</v>
          </cell>
          <cell r="F654" t="str">
            <v>Oviedo Town Group LLC</v>
          </cell>
          <cell r="G654" t="str">
            <v>Atlantic Housing Partners (FL)</v>
          </cell>
          <cell r="H654" t="str">
            <v>Judy Jackson</v>
          </cell>
          <cell r="I654" t="str">
            <v>Tracey Ferrara</v>
          </cell>
          <cell r="J654" t="str">
            <v/>
          </cell>
          <cell r="K654">
            <v>39736</v>
          </cell>
          <cell r="L654" t="str">
            <v/>
          </cell>
          <cell r="M654" t="str">
            <v>2022</v>
          </cell>
          <cell r="N654" t="str">
            <v>New</v>
          </cell>
          <cell r="O654">
            <v>39668</v>
          </cell>
          <cell r="P654">
            <v>39668</v>
          </cell>
          <cell r="Q654" t="str">
            <v>YES</v>
          </cell>
          <cell r="R654">
            <v>2018</v>
          </cell>
          <cell r="S654">
            <v>2018</v>
          </cell>
          <cell r="T654" t="str">
            <v>Yes</v>
          </cell>
          <cell r="U654" t="str">
            <v>Yes</v>
          </cell>
          <cell r="V654" t="str">
            <v>Yes</v>
          </cell>
          <cell r="W654" t="str">
            <v/>
          </cell>
        </row>
        <row r="655">
          <cell r="B655">
            <v>63595</v>
          </cell>
          <cell r="C655">
            <v>100</v>
          </cell>
          <cell r="D655" t="str">
            <v>BAF Fund</v>
          </cell>
          <cell r="E655" t="str">
            <v>Santa Fe Springs</v>
          </cell>
          <cell r="F655" t="str">
            <v>Santa Fe Springs LP</v>
          </cell>
          <cell r="G655" t="str">
            <v>Walling Affordable Communities, LP</v>
          </cell>
          <cell r="H655" t="str">
            <v>Wade Okada</v>
          </cell>
          <cell r="I655" t="str">
            <v>Laura Pishion</v>
          </cell>
          <cell r="J655" t="str">
            <v>C. Wesley Addison, P.C.</v>
          </cell>
          <cell r="K655">
            <v>40193</v>
          </cell>
          <cell r="L655" t="str">
            <v/>
          </cell>
          <cell r="M655" t="str">
            <v>2025</v>
          </cell>
          <cell r="N655" t="str">
            <v>New</v>
          </cell>
          <cell r="O655" t="str">
            <v/>
          </cell>
          <cell r="P655">
            <v>40513</v>
          </cell>
          <cell r="Q655" t="str">
            <v>NO</v>
          </cell>
          <cell r="R655" t="str">
            <v/>
          </cell>
          <cell r="S655"/>
          <cell r="T655" t="str">
            <v>No</v>
          </cell>
          <cell r="U655" t="str">
            <v>No</v>
          </cell>
          <cell r="V655" t="str">
            <v>No</v>
          </cell>
          <cell r="W655" t="str">
            <v/>
          </cell>
        </row>
        <row r="656">
          <cell r="B656">
            <v>63610</v>
          </cell>
          <cell r="C656">
            <v>100</v>
          </cell>
          <cell r="D656" t="str">
            <v>NYEF 2006</v>
          </cell>
          <cell r="E656" t="str">
            <v>Bleecker Street - NEP</v>
          </cell>
          <cell r="F656" t="str">
            <v>Serlin Building Limited Partnership</v>
          </cell>
          <cell r="G656" t="str">
            <v>Direct Building Management</v>
          </cell>
          <cell r="H656" t="str">
            <v>Rayla Maurin</v>
          </cell>
          <cell r="I656" t="str">
            <v>Lisa Taylor</v>
          </cell>
          <cell r="J656" t="str">
            <v>Arlia &amp; Associates CPA's LLP</v>
          </cell>
          <cell r="K656">
            <v>39538</v>
          </cell>
          <cell r="L656" t="str">
            <v/>
          </cell>
          <cell r="M656" t="str">
            <v>2022</v>
          </cell>
          <cell r="N656" t="str">
            <v>New</v>
          </cell>
          <cell r="O656">
            <v>39153</v>
          </cell>
          <cell r="P656">
            <v>39417</v>
          </cell>
          <cell r="Q656" t="str">
            <v>YES</v>
          </cell>
          <cell r="R656">
            <v>2018</v>
          </cell>
          <cell r="S656">
            <v>2018</v>
          </cell>
          <cell r="T656" t="str">
            <v>Yes</v>
          </cell>
          <cell r="U656" t="str">
            <v>No</v>
          </cell>
          <cell r="V656" t="str">
            <v>Yes</v>
          </cell>
          <cell r="W656" t="str">
            <v/>
          </cell>
        </row>
        <row r="657">
          <cell r="B657">
            <v>63630</v>
          </cell>
          <cell r="C657">
            <v>100</v>
          </cell>
          <cell r="D657" t="str">
            <v>CITI Guaranteed Fund</v>
          </cell>
          <cell r="E657" t="str">
            <v>Maplewood Square</v>
          </cell>
          <cell r="F657" t="str">
            <v>Maplewood Partners, LLC</v>
          </cell>
          <cell r="G657" t="str">
            <v>DHIC, Inc.</v>
          </cell>
          <cell r="H657" t="str">
            <v>Nicole Bush</v>
          </cell>
          <cell r="I657" t="str">
            <v>Tracey Ferrara</v>
          </cell>
          <cell r="J657" t="str">
            <v>Dixon Hughes Goodman LLP (NC)</v>
          </cell>
          <cell r="K657">
            <v>39811</v>
          </cell>
          <cell r="L657" t="str">
            <v/>
          </cell>
          <cell r="M657" t="str">
            <v>2025</v>
          </cell>
          <cell r="N657" t="str">
            <v>New</v>
          </cell>
          <cell r="O657">
            <v>40148</v>
          </cell>
          <cell r="P657">
            <v>40134</v>
          </cell>
          <cell r="Q657" t="str">
            <v>YES</v>
          </cell>
          <cell r="R657">
            <v>2018</v>
          </cell>
          <cell r="S657">
            <v>2018</v>
          </cell>
          <cell r="T657" t="str">
            <v>Yes</v>
          </cell>
          <cell r="U657" t="str">
            <v>Yes</v>
          </cell>
          <cell r="V657" t="str">
            <v>Yes</v>
          </cell>
          <cell r="W657" t="str">
            <v/>
          </cell>
        </row>
        <row r="658">
          <cell r="B658">
            <v>63633</v>
          </cell>
          <cell r="C658">
            <v>100</v>
          </cell>
          <cell r="D658" t="str">
            <v>NEF 2008</v>
          </cell>
          <cell r="E658" t="str">
            <v>BSDC Joshua Apartments</v>
          </cell>
          <cell r="F658" t="str">
            <v>BSDC Joshua 300 Putnam Avenue Limited Partnership</v>
          </cell>
          <cell r="G658" t="str">
            <v>Bridge Street Development Corp. (BSDC)</v>
          </cell>
          <cell r="H658" t="str">
            <v>Rayla Maurin</v>
          </cell>
          <cell r="I658" t="str">
            <v>Lisa Taylor</v>
          </cell>
          <cell r="J658" t="str">
            <v>CohnReznick (NY)</v>
          </cell>
          <cell r="K658">
            <v>39800</v>
          </cell>
          <cell r="L658" t="str">
            <v/>
          </cell>
          <cell r="M658" t="str">
            <v>2024</v>
          </cell>
          <cell r="N658" t="str">
            <v>Substantial Rehab</v>
          </cell>
          <cell r="O658">
            <v>40330</v>
          </cell>
          <cell r="P658">
            <v>40148</v>
          </cell>
          <cell r="Q658" t="str">
            <v>YES</v>
          </cell>
          <cell r="R658">
            <v>2022</v>
          </cell>
          <cell r="S658"/>
          <cell r="T658" t="str">
            <v>No</v>
          </cell>
          <cell r="U658" t="str">
            <v>No</v>
          </cell>
          <cell r="V658" t="str">
            <v>No</v>
          </cell>
          <cell r="W658" t="str">
            <v/>
          </cell>
        </row>
        <row r="659">
          <cell r="B659">
            <v>63634</v>
          </cell>
          <cell r="C659">
            <v>100</v>
          </cell>
          <cell r="D659" t="str">
            <v>NEF 2008</v>
          </cell>
          <cell r="E659" t="str">
            <v>Sumpter Marcus</v>
          </cell>
          <cell r="F659" t="str">
            <v>Sumpter Marcus Limited Partnership II</v>
          </cell>
          <cell r="G659" t="str">
            <v>Brooklyn Neighborhood HDFC (fka Metropolitan Houses HDFC)</v>
          </cell>
          <cell r="H659" t="str">
            <v>David Rozan</v>
          </cell>
          <cell r="I659" t="str">
            <v>Lisa Taylor</v>
          </cell>
          <cell r="J659" t="str">
            <v>Tidwell Group (Atlanta)</v>
          </cell>
          <cell r="K659">
            <v>39777</v>
          </cell>
          <cell r="L659" t="str">
            <v/>
          </cell>
          <cell r="M659" t="str">
            <v>2025</v>
          </cell>
          <cell r="N659" t="str">
            <v>Substantial Rehab</v>
          </cell>
          <cell r="O659">
            <v>40391</v>
          </cell>
          <cell r="P659">
            <v>40391</v>
          </cell>
          <cell r="Q659" t="str">
            <v>YES</v>
          </cell>
          <cell r="R659">
            <v>2022</v>
          </cell>
          <cell r="S659"/>
          <cell r="T659" t="str">
            <v>No</v>
          </cell>
          <cell r="U659" t="str">
            <v>No</v>
          </cell>
          <cell r="V659" t="str">
            <v>No</v>
          </cell>
          <cell r="W659" t="str">
            <v/>
          </cell>
        </row>
        <row r="660">
          <cell r="B660">
            <v>63639</v>
          </cell>
          <cell r="C660">
            <v>100</v>
          </cell>
          <cell r="D660" t="str">
            <v>NYEF 2006</v>
          </cell>
          <cell r="E660" t="str">
            <v>East 139th Street NEP</v>
          </cell>
          <cell r="F660" t="str">
            <v>E. 139th St. Cluster LP</v>
          </cell>
          <cell r="G660" t="str">
            <v>Garcia Building Management Corp.</v>
          </cell>
          <cell r="H660" t="str">
            <v>Rayla Maurin</v>
          </cell>
          <cell r="I660" t="str">
            <v>Lisa Taylor</v>
          </cell>
          <cell r="J660" t="str">
            <v>Vargas &amp; Rivera</v>
          </cell>
          <cell r="K660">
            <v>39688</v>
          </cell>
          <cell r="L660" t="str">
            <v/>
          </cell>
          <cell r="M660" t="str">
            <v>2023</v>
          </cell>
          <cell r="N660" t="str">
            <v>Gut Rehab</v>
          </cell>
          <cell r="O660" t="str">
            <v/>
          </cell>
          <cell r="P660">
            <v>39688</v>
          </cell>
          <cell r="Q660" t="str">
            <v>YES</v>
          </cell>
          <cell r="R660">
            <v>2018</v>
          </cell>
          <cell r="S660">
            <v>2018</v>
          </cell>
          <cell r="T660" t="str">
            <v>Yes</v>
          </cell>
          <cell r="U660" t="str">
            <v>No</v>
          </cell>
          <cell r="V660" t="str">
            <v>Yes</v>
          </cell>
          <cell r="W660" t="str">
            <v/>
          </cell>
        </row>
        <row r="661">
          <cell r="B661">
            <v>63649</v>
          </cell>
          <cell r="C661">
            <v>100</v>
          </cell>
          <cell r="D661" t="str">
            <v>JP Morgan 2009 (Middle Tier II)</v>
          </cell>
          <cell r="E661" t="str">
            <v>Devine Legacy on Central</v>
          </cell>
          <cell r="F661" t="str">
            <v>4530 N. Central L.P.</v>
          </cell>
          <cell r="G661" t="str">
            <v>Native American Connections, Inc.</v>
          </cell>
          <cell r="H661" t="str">
            <v>Wade Okada</v>
          </cell>
          <cell r="I661" t="str">
            <v>Laura Pishion</v>
          </cell>
          <cell r="J661" t="str">
            <v>Eide Bailly LLP (Fargo/Bismarck)</v>
          </cell>
          <cell r="K661">
            <v>40403</v>
          </cell>
          <cell r="L661" t="str">
            <v/>
          </cell>
          <cell r="M661" t="str">
            <v>2026</v>
          </cell>
          <cell r="N661" t="str">
            <v>New</v>
          </cell>
          <cell r="O661">
            <v>40787</v>
          </cell>
          <cell r="P661">
            <v>40907</v>
          </cell>
          <cell r="Q661" t="str">
            <v>YES</v>
          </cell>
          <cell r="R661">
            <v>2018</v>
          </cell>
          <cell r="S661">
            <v>2018</v>
          </cell>
          <cell r="T661" t="str">
            <v>Yes</v>
          </cell>
          <cell r="U661" t="str">
            <v>Yes</v>
          </cell>
          <cell r="V661" t="str">
            <v>Yes</v>
          </cell>
          <cell r="W661" t="str">
            <v/>
          </cell>
        </row>
        <row r="662">
          <cell r="B662">
            <v>63651</v>
          </cell>
          <cell r="C662">
            <v>100</v>
          </cell>
          <cell r="D662" t="str">
            <v>Wells Fargo SIF III</v>
          </cell>
          <cell r="E662" t="str">
            <v>Delaware Street -  Secondary 2015</v>
          </cell>
          <cell r="F662" t="str">
            <v>Pacific Court Apartments, LP</v>
          </cell>
          <cell r="G662" t="str">
            <v>Orange Housing Development Corporation (OHDC)</v>
          </cell>
          <cell r="H662" t="str">
            <v>Gina Nelson</v>
          </cell>
          <cell r="I662" t="str">
            <v>Laura Pishion</v>
          </cell>
          <cell r="J662" t="str">
            <v>Keller &amp; Associates, LLP</v>
          </cell>
          <cell r="K662">
            <v>39661</v>
          </cell>
          <cell r="L662" t="str">
            <v/>
          </cell>
          <cell r="M662" t="str">
            <v>2023</v>
          </cell>
          <cell r="N662" t="str">
            <v>Substantial Rehab</v>
          </cell>
          <cell r="O662">
            <v>40269</v>
          </cell>
          <cell r="P662">
            <v>40261</v>
          </cell>
          <cell r="Q662" t="str">
            <v>YES</v>
          </cell>
          <cell r="R662">
            <v>2018</v>
          </cell>
          <cell r="S662">
            <v>2018</v>
          </cell>
          <cell r="T662" t="str">
            <v>Yes</v>
          </cell>
          <cell r="U662" t="str">
            <v>Yes</v>
          </cell>
          <cell r="V662" t="str">
            <v>Yes</v>
          </cell>
          <cell r="W662" t="str">
            <v/>
          </cell>
        </row>
        <row r="663">
          <cell r="B663">
            <v>63662</v>
          </cell>
          <cell r="C663">
            <v>100</v>
          </cell>
          <cell r="D663" t="str">
            <v>FNBC Leasing</v>
          </cell>
          <cell r="E663" t="str">
            <v>Wright Street</v>
          </cell>
          <cell r="F663" t="str">
            <v>Wright Street Partners, LP</v>
          </cell>
          <cell r="G663" t="str">
            <v>Community Services Agency Development Corporation (CSADC)</v>
          </cell>
          <cell r="H663" t="str">
            <v>Justin Sousley</v>
          </cell>
          <cell r="I663" t="str">
            <v>Laura Pishion</v>
          </cell>
          <cell r="J663" t="str">
            <v>Steele &amp; Associates, LLC</v>
          </cell>
          <cell r="K663">
            <v>39850</v>
          </cell>
          <cell r="L663" t="str">
            <v/>
          </cell>
          <cell r="M663" t="str">
            <v>2024</v>
          </cell>
          <cell r="N663" t="str">
            <v>New</v>
          </cell>
          <cell r="O663">
            <v>40210</v>
          </cell>
          <cell r="P663">
            <v>40178</v>
          </cell>
          <cell r="Q663" t="str">
            <v>YES</v>
          </cell>
          <cell r="R663">
            <v>2018</v>
          </cell>
          <cell r="S663">
            <v>2018</v>
          </cell>
          <cell r="T663" t="str">
            <v>Yes</v>
          </cell>
          <cell r="U663" t="str">
            <v>Yes</v>
          </cell>
          <cell r="V663" t="str">
            <v>Yes</v>
          </cell>
          <cell r="W663" t="str">
            <v/>
          </cell>
        </row>
        <row r="664">
          <cell r="B664">
            <v>63674</v>
          </cell>
          <cell r="C664">
            <v>100</v>
          </cell>
          <cell r="D664" t="str">
            <v>BAF Fund</v>
          </cell>
          <cell r="E664" t="str">
            <v>Lakeview Seneca</v>
          </cell>
          <cell r="F664" t="str">
            <v>Lakeview Community Development Seneca, LP</v>
          </cell>
          <cell r="G664" t="str">
            <v>Lakeview Mental Health Services, Inc.</v>
          </cell>
          <cell r="H664" t="str">
            <v>Lisa Taylor</v>
          </cell>
          <cell r="I664" t="str">
            <v>Tracey Ferrara</v>
          </cell>
          <cell r="J664" t="str">
            <v>Bonadio &amp; Co LLP</v>
          </cell>
          <cell r="K664">
            <v>40158</v>
          </cell>
          <cell r="L664" t="str">
            <v/>
          </cell>
          <cell r="M664" t="str">
            <v>2026</v>
          </cell>
          <cell r="N664" t="str">
            <v>New</v>
          </cell>
          <cell r="O664">
            <v>40513</v>
          </cell>
          <cell r="P664">
            <v>40498</v>
          </cell>
          <cell r="Q664" t="str">
            <v>YES</v>
          </cell>
          <cell r="R664">
            <v>2018</v>
          </cell>
          <cell r="S664">
            <v>2018</v>
          </cell>
          <cell r="T664" t="str">
            <v>Yes</v>
          </cell>
          <cell r="U664" t="str">
            <v>Yes</v>
          </cell>
          <cell r="V664" t="str">
            <v>Yes</v>
          </cell>
          <cell r="W664" t="str">
            <v/>
          </cell>
        </row>
        <row r="665">
          <cell r="B665">
            <v>63687</v>
          </cell>
          <cell r="C665">
            <v>100</v>
          </cell>
          <cell r="D665" t="str">
            <v>NEF 2006 II</v>
          </cell>
          <cell r="E665" t="str">
            <v>Hollander Historic</v>
          </cell>
          <cell r="F665" t="str">
            <v>410 Asylum Street Historic LLC</v>
          </cell>
          <cell r="G665" t="str">
            <v>Breaking Ground Housing Development Fund Corporation</v>
          </cell>
          <cell r="H665" t="str">
            <v>Kimberly Pereira</v>
          </cell>
          <cell r="I665" t="str">
            <v>Tracey Ferrara</v>
          </cell>
          <cell r="J665" t="str">
            <v>CohnReznick (NY)</v>
          </cell>
          <cell r="K665">
            <v>39570</v>
          </cell>
          <cell r="L665" t="str">
            <v/>
          </cell>
          <cell r="M665" t="str">
            <v>2024</v>
          </cell>
          <cell r="N665" t="str">
            <v>Gut Rehab</v>
          </cell>
          <cell r="O665">
            <v>40025</v>
          </cell>
          <cell r="P665">
            <v>40080</v>
          </cell>
          <cell r="Q665" t="str">
            <v>NO</v>
          </cell>
          <cell r="R665" t="str">
            <v/>
          </cell>
          <cell r="S665"/>
          <cell r="T665" t="str">
            <v>No</v>
          </cell>
          <cell r="U665" t="str">
            <v>No</v>
          </cell>
          <cell r="V665" t="str">
            <v>No</v>
          </cell>
          <cell r="W665" t="str">
            <v/>
          </cell>
        </row>
        <row r="666">
          <cell r="B666">
            <v>63698</v>
          </cell>
          <cell r="C666">
            <v>100</v>
          </cell>
          <cell r="D666" t="str">
            <v>BAF Fund</v>
          </cell>
          <cell r="E666" t="str">
            <v>Heritage Place at Parkview (IN)</v>
          </cell>
          <cell r="F666" t="str">
            <v xml:space="preserve">Heritage Place at Parkview, LP </v>
          </cell>
          <cell r="G666" t="str">
            <v>Sterling Group Inc.(IN)</v>
          </cell>
          <cell r="H666" t="str">
            <v>Molly Gillis</v>
          </cell>
          <cell r="I666" t="str">
            <v>Jennifer Rivera</v>
          </cell>
          <cell r="J666" t="str">
            <v/>
          </cell>
          <cell r="K666">
            <v>40116</v>
          </cell>
          <cell r="L666" t="str">
            <v/>
          </cell>
          <cell r="M666" t="str">
            <v>2025</v>
          </cell>
          <cell r="N666" t="str">
            <v>New</v>
          </cell>
          <cell r="O666">
            <v>40483</v>
          </cell>
          <cell r="P666">
            <v>40437</v>
          </cell>
          <cell r="Q666" t="str">
            <v>NO</v>
          </cell>
          <cell r="R666" t="str">
            <v/>
          </cell>
          <cell r="S666">
            <v>2019</v>
          </cell>
          <cell r="T666" t="str">
            <v>No</v>
          </cell>
          <cell r="U666" t="str">
            <v>Yes</v>
          </cell>
          <cell r="V666" t="str">
            <v>Yes</v>
          </cell>
          <cell r="W666" t="str">
            <v/>
          </cell>
        </row>
        <row r="667">
          <cell r="B667">
            <v>63699</v>
          </cell>
          <cell r="C667">
            <v>100</v>
          </cell>
          <cell r="D667" t="str">
            <v>NYEF 2006</v>
          </cell>
          <cell r="E667" t="str">
            <v>West 126th Street Cluster</v>
          </cell>
          <cell r="F667" t="str">
            <v>St. Nicholas W.126th St. LP</v>
          </cell>
          <cell r="G667" t="str">
            <v>Covington Realty Services</v>
          </cell>
          <cell r="H667" t="str">
            <v>Anna Ortiz</v>
          </cell>
          <cell r="I667" t="str">
            <v>Tania Garrido</v>
          </cell>
          <cell r="J667" t="str">
            <v>John W. Davis, CPA</v>
          </cell>
          <cell r="K667">
            <v>39541</v>
          </cell>
          <cell r="L667" t="str">
            <v/>
          </cell>
          <cell r="M667" t="str">
            <v>2022</v>
          </cell>
          <cell r="N667" t="str">
            <v>New</v>
          </cell>
          <cell r="O667" t="str">
            <v/>
          </cell>
          <cell r="P667">
            <v>39101</v>
          </cell>
          <cell r="Q667" t="str">
            <v>NO</v>
          </cell>
          <cell r="R667" t="str">
            <v/>
          </cell>
          <cell r="S667"/>
          <cell r="T667" t="str">
            <v>No</v>
          </cell>
          <cell r="U667" t="str">
            <v>No</v>
          </cell>
          <cell r="V667" t="str">
            <v>No</v>
          </cell>
          <cell r="W667" t="str">
            <v/>
          </cell>
        </row>
        <row r="668">
          <cell r="B668">
            <v>63723</v>
          </cell>
          <cell r="C668">
            <v>85</v>
          </cell>
          <cell r="D668" t="str">
            <v>BAF Fund</v>
          </cell>
          <cell r="E668" t="str">
            <v>CBES Dudley Square Supportive Housing for the Elderly</v>
          </cell>
          <cell r="F668" t="str">
            <v xml:space="preserve">CBES Development LLC </v>
          </cell>
          <cell r="G668" t="str">
            <v>Central Boston Elder Services, Inc.</v>
          </cell>
          <cell r="H668" t="str">
            <v>Kimberly Pereira</v>
          </cell>
          <cell r="I668" t="str">
            <v>Tracey Ferrara</v>
          </cell>
          <cell r="J668" t="str">
            <v>Daniel Dennis &amp; Company LLP</v>
          </cell>
          <cell r="K668">
            <v>40417</v>
          </cell>
          <cell r="L668" t="str">
            <v/>
          </cell>
          <cell r="M668" t="str">
            <v>2026</v>
          </cell>
          <cell r="N668" t="str">
            <v>New</v>
          </cell>
          <cell r="O668">
            <v>40756</v>
          </cell>
          <cell r="P668">
            <v>40822</v>
          </cell>
          <cell r="Q668" t="str">
            <v>YES</v>
          </cell>
          <cell r="R668">
            <v>2018</v>
          </cell>
          <cell r="S668">
            <v>2018</v>
          </cell>
          <cell r="T668" t="str">
            <v>Yes</v>
          </cell>
          <cell r="U668" t="str">
            <v>Yes</v>
          </cell>
          <cell r="V668" t="str">
            <v>Yes</v>
          </cell>
          <cell r="W668" t="str">
            <v/>
          </cell>
        </row>
        <row r="669">
          <cell r="B669">
            <v>63723</v>
          </cell>
          <cell r="C669">
            <v>15</v>
          </cell>
          <cell r="D669" t="str">
            <v>Morgan Stanley SIF Shared</v>
          </cell>
          <cell r="E669" t="str">
            <v>CBES Dudley Square Supportive Housing for the Elderly</v>
          </cell>
          <cell r="F669" t="str">
            <v xml:space="preserve">CBES Development LLC </v>
          </cell>
          <cell r="G669" t="str">
            <v>Central Boston Elder Services, Inc.</v>
          </cell>
          <cell r="H669" t="str">
            <v>Kimberly Pereira</v>
          </cell>
          <cell r="I669" t="str">
            <v>Tracey Ferrara</v>
          </cell>
          <cell r="J669" t="str">
            <v>Daniel Dennis &amp; Company LLP</v>
          </cell>
          <cell r="K669">
            <v>40417</v>
          </cell>
          <cell r="L669" t="str">
            <v/>
          </cell>
          <cell r="M669" t="str">
            <v>2026</v>
          </cell>
          <cell r="N669" t="str">
            <v>New</v>
          </cell>
          <cell r="O669">
            <v>40756</v>
          </cell>
          <cell r="P669">
            <v>40822</v>
          </cell>
          <cell r="Q669" t="str">
            <v>YES</v>
          </cell>
          <cell r="R669">
            <v>2018</v>
          </cell>
          <cell r="S669">
            <v>2018</v>
          </cell>
          <cell r="T669" t="str">
            <v>Yes</v>
          </cell>
          <cell r="U669" t="str">
            <v>Yes</v>
          </cell>
          <cell r="V669" t="str">
            <v>Yes</v>
          </cell>
          <cell r="W669" t="str">
            <v/>
          </cell>
        </row>
        <row r="670">
          <cell r="B670">
            <v>63728</v>
          </cell>
          <cell r="C670">
            <v>100</v>
          </cell>
          <cell r="D670" t="str">
            <v>NEF 2009</v>
          </cell>
          <cell r="E670" t="str">
            <v>St. Peters Church RCAC</v>
          </cell>
          <cell r="F670" t="str">
            <v>Saint Peters RCAC, LLC</v>
          </cell>
          <cell r="G670" t="str">
            <v xml:space="preserve">Commonwealth Development Corporation </v>
          </cell>
          <cell r="H670" t="str">
            <v>Erica Arellano</v>
          </cell>
          <cell r="I670" t="str">
            <v>Jennifer Rivera</v>
          </cell>
          <cell r="J670" t="str">
            <v>Tidwell Group (Atlanta)</v>
          </cell>
          <cell r="K670">
            <v>39741</v>
          </cell>
          <cell r="L670" t="str">
            <v/>
          </cell>
          <cell r="M670" t="str">
            <v>2024</v>
          </cell>
          <cell r="N670" t="str">
            <v>Gut Rehab</v>
          </cell>
          <cell r="O670">
            <v>40045</v>
          </cell>
          <cell r="P670">
            <v>40052</v>
          </cell>
          <cell r="Q670" t="str">
            <v>NO</v>
          </cell>
          <cell r="R670" t="str">
            <v/>
          </cell>
          <cell r="S670"/>
          <cell r="T670" t="str">
            <v>No</v>
          </cell>
          <cell r="U670" t="str">
            <v>No</v>
          </cell>
          <cell r="V670" t="str">
            <v>No</v>
          </cell>
          <cell r="W670" t="str">
            <v/>
          </cell>
        </row>
        <row r="671">
          <cell r="B671">
            <v>63737</v>
          </cell>
          <cell r="C671">
            <v>100</v>
          </cell>
          <cell r="D671" t="str">
            <v>State Farm SIF</v>
          </cell>
          <cell r="E671" t="str">
            <v>Borinquen Bella (IL)</v>
          </cell>
          <cell r="F671" t="str">
            <v>Borinquen Bella Limited Partnership</v>
          </cell>
          <cell r="G671" t="str">
            <v>LUCHA</v>
          </cell>
          <cell r="H671" t="str">
            <v>Erica Arellano</v>
          </cell>
          <cell r="I671" t="str">
            <v>Jennifer Rivera</v>
          </cell>
          <cell r="J671" t="str">
            <v>Haran &amp; Associates, Ltd.</v>
          </cell>
          <cell r="K671">
            <v>41018</v>
          </cell>
          <cell r="L671" t="str">
            <v/>
          </cell>
          <cell r="M671" t="str">
            <v>2028</v>
          </cell>
          <cell r="N671" t="str">
            <v>Substantial Rehab</v>
          </cell>
          <cell r="O671">
            <v>41426</v>
          </cell>
          <cell r="P671">
            <v>41467</v>
          </cell>
          <cell r="Q671" t="str">
            <v>NO</v>
          </cell>
          <cell r="R671" t="str">
            <v/>
          </cell>
          <cell r="S671"/>
          <cell r="T671" t="str">
            <v>No</v>
          </cell>
          <cell r="U671" t="str">
            <v>No</v>
          </cell>
          <cell r="V671" t="str">
            <v>No</v>
          </cell>
          <cell r="W671" t="str">
            <v/>
          </cell>
        </row>
        <row r="672">
          <cell r="B672">
            <v>63748</v>
          </cell>
          <cell r="C672">
            <v>100</v>
          </cell>
          <cell r="D672" t="str">
            <v>Covington Fund</v>
          </cell>
          <cell r="E672" t="str">
            <v>Oaks at Rosehill AKA Covington Townhomes</v>
          </cell>
          <cell r="F672" t="str">
            <v>Texarkana Two Neighborhood Ventures Limited</v>
          </cell>
          <cell r="G672" t="str">
            <v>Housing Authority of Texarkana Texas (HATT)</v>
          </cell>
          <cell r="H672" t="str">
            <v>Alyssa Brown</v>
          </cell>
          <cell r="I672" t="str">
            <v>Jennifer Rivera</v>
          </cell>
          <cell r="J672" t="str">
            <v>Katopody, LLC</v>
          </cell>
          <cell r="K672">
            <v>39898</v>
          </cell>
          <cell r="L672" t="str">
            <v/>
          </cell>
          <cell r="M672" t="str">
            <v>2024</v>
          </cell>
          <cell r="N672" t="str">
            <v>New</v>
          </cell>
          <cell r="O672" t="str">
            <v/>
          </cell>
          <cell r="P672">
            <v>40157</v>
          </cell>
          <cell r="Q672" t="str">
            <v>YES</v>
          </cell>
          <cell r="R672">
            <v>2018</v>
          </cell>
          <cell r="S672">
            <v>2018</v>
          </cell>
          <cell r="T672" t="str">
            <v>Yes</v>
          </cell>
          <cell r="U672" t="str">
            <v>Yes</v>
          </cell>
          <cell r="V672" t="str">
            <v>Yes</v>
          </cell>
          <cell r="W672" t="str">
            <v/>
          </cell>
        </row>
        <row r="673">
          <cell r="B673">
            <v>63759</v>
          </cell>
          <cell r="C673">
            <v>100</v>
          </cell>
          <cell r="D673" t="str">
            <v>JPMorgan 2009</v>
          </cell>
          <cell r="E673" t="str">
            <v>Sky View Pines</v>
          </cell>
          <cell r="F673" t="str">
            <v>Sky View Pines Limited Partnership</v>
          </cell>
          <cell r="G673" t="str">
            <v>Nevada H.A.N.D., Inc.</v>
          </cell>
          <cell r="H673" t="str">
            <v>Wade Okada</v>
          </cell>
          <cell r="I673" t="str">
            <v>Laura Pishion</v>
          </cell>
          <cell r="J673" t="str">
            <v>Novogradac &amp; Company LLP (San Francisco)</v>
          </cell>
          <cell r="K673">
            <v>40260</v>
          </cell>
          <cell r="L673" t="str">
            <v/>
          </cell>
          <cell r="M673" t="str">
            <v>2025</v>
          </cell>
          <cell r="N673" t="str">
            <v>New</v>
          </cell>
          <cell r="O673" t="str">
            <v/>
          </cell>
          <cell r="P673">
            <v>40749</v>
          </cell>
          <cell r="Q673" t="str">
            <v>NO</v>
          </cell>
          <cell r="R673" t="str">
            <v/>
          </cell>
          <cell r="S673"/>
          <cell r="T673" t="str">
            <v>No</v>
          </cell>
          <cell r="U673" t="str">
            <v>No</v>
          </cell>
          <cell r="V673" t="str">
            <v>No</v>
          </cell>
          <cell r="W673" t="str">
            <v/>
          </cell>
        </row>
        <row r="674">
          <cell r="B674">
            <v>63760</v>
          </cell>
          <cell r="C674">
            <v>28</v>
          </cell>
          <cell r="D674" t="str">
            <v>NEF 2008</v>
          </cell>
          <cell r="E674" t="str">
            <v>Tassafaronga Village Phase 1</v>
          </cell>
          <cell r="F674" t="str">
            <v>Tassafaronga Partners, L.P., a California Limited Partnership</v>
          </cell>
          <cell r="G674" t="str">
            <v>Oakland (CA) Housing Authority</v>
          </cell>
          <cell r="H674" t="str">
            <v>Malcolm Wells</v>
          </cell>
          <cell r="I674" t="str">
            <v>Laura Pishion</v>
          </cell>
          <cell r="J674" t="str">
            <v>Armanino LLP</v>
          </cell>
          <cell r="K674">
            <v>39744</v>
          </cell>
          <cell r="L674" t="str">
            <v/>
          </cell>
          <cell r="M674" t="str">
            <v>2024</v>
          </cell>
          <cell r="N674" t="str">
            <v>New</v>
          </cell>
          <cell r="O674" t="str">
            <v/>
          </cell>
          <cell r="P674">
            <v>40282</v>
          </cell>
          <cell r="Q674" t="str">
            <v>NO</v>
          </cell>
          <cell r="R674" t="str">
            <v/>
          </cell>
          <cell r="S674"/>
          <cell r="T674" t="str">
            <v>No</v>
          </cell>
          <cell r="U674" t="str">
            <v>No</v>
          </cell>
          <cell r="V674" t="str">
            <v>No</v>
          </cell>
          <cell r="W674" t="str">
            <v/>
          </cell>
        </row>
        <row r="675">
          <cell r="B675">
            <v>63760</v>
          </cell>
          <cell r="C675">
            <v>52</v>
          </cell>
          <cell r="D675" t="str">
            <v>NEF 2008 II</v>
          </cell>
          <cell r="E675" t="str">
            <v>Tassafaronga Village Phase 1</v>
          </cell>
          <cell r="F675" t="str">
            <v>Tassafaronga Partners, L.P., a California Limited Partnership</v>
          </cell>
          <cell r="G675" t="str">
            <v>Oakland (CA) Housing Authority</v>
          </cell>
          <cell r="H675" t="str">
            <v>Malcolm Wells</v>
          </cell>
          <cell r="I675" t="str">
            <v>Laura Pishion</v>
          </cell>
          <cell r="J675" t="str">
            <v>Armanino LLP</v>
          </cell>
          <cell r="K675">
            <v>39744</v>
          </cell>
          <cell r="L675" t="str">
            <v/>
          </cell>
          <cell r="M675" t="str">
            <v>2024</v>
          </cell>
          <cell r="N675" t="str">
            <v>New</v>
          </cell>
          <cell r="O675" t="str">
            <v/>
          </cell>
          <cell r="P675">
            <v>40282</v>
          </cell>
          <cell r="Q675" t="str">
            <v>NO</v>
          </cell>
          <cell r="R675" t="str">
            <v/>
          </cell>
          <cell r="S675"/>
          <cell r="T675" t="str">
            <v>No</v>
          </cell>
          <cell r="U675" t="str">
            <v>No</v>
          </cell>
          <cell r="V675" t="str">
            <v>No</v>
          </cell>
          <cell r="W675" t="str">
            <v/>
          </cell>
        </row>
        <row r="676">
          <cell r="B676">
            <v>63760</v>
          </cell>
          <cell r="C676">
            <v>20</v>
          </cell>
          <cell r="D676" t="str">
            <v>NEF 2009</v>
          </cell>
          <cell r="E676" t="str">
            <v>Tassafaronga Village Phase 1</v>
          </cell>
          <cell r="F676" t="str">
            <v>Tassafaronga Partners, L.P., a California Limited Partnership</v>
          </cell>
          <cell r="G676" t="str">
            <v>Oakland (CA) Housing Authority</v>
          </cell>
          <cell r="H676" t="str">
            <v>Malcolm Wells</v>
          </cell>
          <cell r="I676" t="str">
            <v>Laura Pishion</v>
          </cell>
          <cell r="J676" t="str">
            <v>Armanino LLP</v>
          </cell>
          <cell r="K676">
            <v>39744</v>
          </cell>
          <cell r="L676" t="str">
            <v/>
          </cell>
          <cell r="M676" t="str">
            <v>2024</v>
          </cell>
          <cell r="N676" t="str">
            <v>New</v>
          </cell>
          <cell r="O676" t="str">
            <v/>
          </cell>
          <cell r="P676">
            <v>40282</v>
          </cell>
          <cell r="Q676" t="str">
            <v>NO</v>
          </cell>
          <cell r="R676" t="str">
            <v/>
          </cell>
          <cell r="S676"/>
          <cell r="T676" t="str">
            <v>No</v>
          </cell>
          <cell r="U676" t="str">
            <v>No</v>
          </cell>
          <cell r="V676" t="str">
            <v>No</v>
          </cell>
          <cell r="W676" t="str">
            <v/>
          </cell>
        </row>
        <row r="677">
          <cell r="B677">
            <v>63761</v>
          </cell>
          <cell r="C677">
            <v>80</v>
          </cell>
          <cell r="D677" t="str">
            <v>NEF 2007</v>
          </cell>
          <cell r="E677" t="str">
            <v>Tassafaronga Village Phase II</v>
          </cell>
          <cell r="F677" t="str">
            <v>Tassafaronga Partners II, A California Limited Partnership</v>
          </cell>
          <cell r="G677" t="str">
            <v>Oakland (CA) Housing Authority</v>
          </cell>
          <cell r="H677" t="str">
            <v>Malcolm Wells</v>
          </cell>
          <cell r="I677" t="str">
            <v>Laura Pishion</v>
          </cell>
          <cell r="J677" t="str">
            <v>Armanino LLP</v>
          </cell>
          <cell r="K677">
            <v>40045</v>
          </cell>
          <cell r="L677" t="str">
            <v/>
          </cell>
          <cell r="M677" t="str">
            <v>2024</v>
          </cell>
          <cell r="N677" t="str">
            <v>Gut Rehab</v>
          </cell>
          <cell r="O677">
            <v>40330</v>
          </cell>
          <cell r="P677">
            <v>40317</v>
          </cell>
          <cell r="Q677" t="str">
            <v>YES</v>
          </cell>
          <cell r="R677">
            <v>2018</v>
          </cell>
          <cell r="S677">
            <v>2018</v>
          </cell>
          <cell r="T677" t="str">
            <v>Yes</v>
          </cell>
          <cell r="U677" t="str">
            <v>Yes</v>
          </cell>
          <cell r="V677" t="str">
            <v>Yes</v>
          </cell>
          <cell r="W677" t="str">
            <v/>
          </cell>
        </row>
        <row r="678">
          <cell r="B678">
            <v>63761</v>
          </cell>
          <cell r="C678">
            <v>20</v>
          </cell>
          <cell r="D678" t="str">
            <v>NEF 2007 II</v>
          </cell>
          <cell r="E678" t="str">
            <v>Tassafaronga Village Phase II</v>
          </cell>
          <cell r="F678" t="str">
            <v>Tassafaronga Partners II, A California Limited Partnership</v>
          </cell>
          <cell r="G678" t="str">
            <v>Oakland (CA) Housing Authority</v>
          </cell>
          <cell r="H678" t="str">
            <v>Malcolm Wells</v>
          </cell>
          <cell r="I678" t="str">
            <v>Laura Pishion</v>
          </cell>
          <cell r="J678" t="str">
            <v>Armanino LLP</v>
          </cell>
          <cell r="K678">
            <v>40045</v>
          </cell>
          <cell r="L678" t="str">
            <v/>
          </cell>
          <cell r="M678" t="str">
            <v>2024</v>
          </cell>
          <cell r="N678" t="str">
            <v>Gut Rehab</v>
          </cell>
          <cell r="O678">
            <v>40330</v>
          </cell>
          <cell r="P678">
            <v>40317</v>
          </cell>
          <cell r="Q678" t="str">
            <v>YES</v>
          </cell>
          <cell r="R678">
            <v>2018</v>
          </cell>
          <cell r="S678">
            <v>2018</v>
          </cell>
          <cell r="T678" t="str">
            <v>Yes</v>
          </cell>
          <cell r="U678" t="str">
            <v>Yes</v>
          </cell>
          <cell r="V678" t="str">
            <v>Yes</v>
          </cell>
          <cell r="W678" t="str">
            <v/>
          </cell>
        </row>
        <row r="679">
          <cell r="B679">
            <v>63763</v>
          </cell>
          <cell r="C679">
            <v>100</v>
          </cell>
          <cell r="D679" t="str">
            <v>NEF 2008 II</v>
          </cell>
          <cell r="E679" t="str">
            <v>Alden Gardens of Bloomingdale SLF</v>
          </cell>
          <cell r="F679" t="str">
            <v>Alden Gardens of Bloomingdale Limited Partnership</v>
          </cell>
          <cell r="G679" t="str">
            <v>Alden Foundation</v>
          </cell>
          <cell r="H679" t="str">
            <v>Erica Arellano</v>
          </cell>
          <cell r="I679" t="str">
            <v>Jennifer Rivera</v>
          </cell>
          <cell r="J679" t="str">
            <v>RubinBrown LLP (Chicago)</v>
          </cell>
          <cell r="K679">
            <v>39715</v>
          </cell>
          <cell r="L679" t="str">
            <v/>
          </cell>
          <cell r="M679" t="str">
            <v>2024</v>
          </cell>
          <cell r="N679" t="str">
            <v>New</v>
          </cell>
          <cell r="O679">
            <v>40208</v>
          </cell>
          <cell r="P679">
            <v>40207</v>
          </cell>
          <cell r="Q679" t="str">
            <v>YES</v>
          </cell>
          <cell r="R679">
            <v>2022</v>
          </cell>
          <cell r="S679"/>
          <cell r="T679" t="str">
            <v>No</v>
          </cell>
          <cell r="U679" t="str">
            <v>No</v>
          </cell>
          <cell r="V679" t="str">
            <v>No</v>
          </cell>
          <cell r="W679" t="str">
            <v/>
          </cell>
        </row>
        <row r="680">
          <cell r="B680">
            <v>63772</v>
          </cell>
          <cell r="C680">
            <v>40</v>
          </cell>
          <cell r="D680" t="str">
            <v>Fifth Third 2008</v>
          </cell>
          <cell r="E680" t="str">
            <v>Keeler-Roosevelt Apartments</v>
          </cell>
          <cell r="F680" t="str">
            <v>Keeler-Roosevelt Road Limited Partnership</v>
          </cell>
          <cell r="G680" t="str">
            <v>Safeway Construction Company, Inc.</v>
          </cell>
          <cell r="H680" t="str">
            <v>Eileen Kelly</v>
          </cell>
          <cell r="I680" t="str">
            <v>Jennifer Rivera</v>
          </cell>
          <cell r="J680" t="str">
            <v>Haran &amp; Associates, Ltd.</v>
          </cell>
          <cell r="K680">
            <v>39689</v>
          </cell>
          <cell r="L680" t="str">
            <v/>
          </cell>
          <cell r="M680" t="str">
            <v>2024</v>
          </cell>
          <cell r="N680" t="str">
            <v>Gut Rehab</v>
          </cell>
          <cell r="O680">
            <v>40118</v>
          </cell>
          <cell r="P680">
            <v>40147</v>
          </cell>
          <cell r="Q680" t="str">
            <v>YES</v>
          </cell>
          <cell r="R680">
            <v>2022</v>
          </cell>
          <cell r="S680"/>
          <cell r="T680" t="str">
            <v>No</v>
          </cell>
          <cell r="U680" t="str">
            <v>No</v>
          </cell>
          <cell r="V680" t="str">
            <v>No</v>
          </cell>
          <cell r="W680" t="str">
            <v/>
          </cell>
        </row>
        <row r="681">
          <cell r="B681">
            <v>63772</v>
          </cell>
          <cell r="C681">
            <v>60</v>
          </cell>
          <cell r="D681" t="str">
            <v>NEF 2009</v>
          </cell>
          <cell r="E681" t="str">
            <v>Keeler-Roosevelt Apartments</v>
          </cell>
          <cell r="F681" t="str">
            <v>Keeler-Roosevelt Road Limited Partnership</v>
          </cell>
          <cell r="G681" t="str">
            <v>Safeway Construction Company, Inc.</v>
          </cell>
          <cell r="H681" t="str">
            <v>Eileen Kelly</v>
          </cell>
          <cell r="I681" t="str">
            <v>Jennifer Rivera</v>
          </cell>
          <cell r="J681" t="str">
            <v>Haran &amp; Associates, Ltd.</v>
          </cell>
          <cell r="K681">
            <v>39689</v>
          </cell>
          <cell r="L681" t="str">
            <v/>
          </cell>
          <cell r="M681" t="str">
            <v>2024</v>
          </cell>
          <cell r="N681" t="str">
            <v>Gut Rehab</v>
          </cell>
          <cell r="O681">
            <v>40118</v>
          </cell>
          <cell r="P681">
            <v>40147</v>
          </cell>
          <cell r="Q681" t="str">
            <v>YES</v>
          </cell>
          <cell r="R681">
            <v>2022</v>
          </cell>
          <cell r="S681"/>
          <cell r="T681" t="str">
            <v>No</v>
          </cell>
          <cell r="U681" t="str">
            <v>No</v>
          </cell>
          <cell r="V681" t="str">
            <v>No</v>
          </cell>
          <cell r="W681" t="str">
            <v/>
          </cell>
        </row>
        <row r="682">
          <cell r="B682">
            <v>63784</v>
          </cell>
          <cell r="C682">
            <v>100</v>
          </cell>
          <cell r="D682" t="str">
            <v>NYEF 2006</v>
          </cell>
          <cell r="E682" t="str">
            <v>Montauk Avenue Cluster</v>
          </cell>
          <cell r="F682" t="str">
            <v>Nanraj LP</v>
          </cell>
          <cell r="G682" t="str">
            <v>Rajoy Management Inc.</v>
          </cell>
          <cell r="H682" t="str">
            <v>Anna Ortiz</v>
          </cell>
          <cell r="I682" t="str">
            <v>Tania Garrido</v>
          </cell>
          <cell r="J682" t="str">
            <v>John W. Davis, CPA</v>
          </cell>
          <cell r="K682">
            <v>39583</v>
          </cell>
          <cell r="L682" t="str">
            <v/>
          </cell>
          <cell r="M682" t="str">
            <v>2024</v>
          </cell>
          <cell r="N682" t="str">
            <v>Substantial Rehab</v>
          </cell>
          <cell r="O682" t="str">
            <v/>
          </cell>
          <cell r="P682">
            <v>39245</v>
          </cell>
          <cell r="Q682" t="str">
            <v>NO</v>
          </cell>
          <cell r="R682" t="str">
            <v/>
          </cell>
          <cell r="S682"/>
          <cell r="T682" t="str">
            <v>No</v>
          </cell>
          <cell r="U682" t="str">
            <v>No</v>
          </cell>
          <cell r="V682" t="str">
            <v>No</v>
          </cell>
          <cell r="W682" t="str">
            <v/>
          </cell>
        </row>
        <row r="683">
          <cell r="B683">
            <v>63795</v>
          </cell>
          <cell r="C683">
            <v>100</v>
          </cell>
          <cell r="D683" t="str">
            <v>NEF 2008</v>
          </cell>
          <cell r="E683" t="str">
            <v xml:space="preserve">CRH Elderly </v>
          </cell>
          <cell r="F683" t="str">
            <v>Charleston Replacement Housing-Orchard Elderly L.P.</v>
          </cell>
          <cell r="G683" t="str">
            <v>Housing Innovations Corporation (HIC) (WV)</v>
          </cell>
          <cell r="H683" t="str">
            <v>Judy Jackson</v>
          </cell>
          <cell r="I683" t="str">
            <v>Tracey Ferrara</v>
          </cell>
          <cell r="J683" t="str">
            <v>Rubino &amp; Company</v>
          </cell>
          <cell r="K683">
            <v>39822</v>
          </cell>
          <cell r="L683" t="str">
            <v/>
          </cell>
          <cell r="M683" t="str">
            <v>2023</v>
          </cell>
          <cell r="N683" t="str">
            <v>New</v>
          </cell>
          <cell r="O683" t="str">
            <v/>
          </cell>
          <cell r="P683">
            <v>39993</v>
          </cell>
          <cell r="Q683" t="str">
            <v>YES</v>
          </cell>
          <cell r="R683">
            <v>2018</v>
          </cell>
          <cell r="S683">
            <v>2018</v>
          </cell>
          <cell r="T683" t="str">
            <v>Yes</v>
          </cell>
          <cell r="U683" t="str">
            <v>Yes</v>
          </cell>
          <cell r="V683" t="str">
            <v>Yes</v>
          </cell>
          <cell r="W683" t="str">
            <v/>
          </cell>
        </row>
        <row r="684">
          <cell r="B684">
            <v>63808</v>
          </cell>
          <cell r="C684">
            <v>100</v>
          </cell>
          <cell r="D684" t="str">
            <v>NEF 2008 II</v>
          </cell>
          <cell r="E684" t="str">
            <v>Allied Drive Redevelopment</v>
          </cell>
          <cell r="F684" t="str">
            <v>Allied Drive Redevelopment, LLC</v>
          </cell>
          <cell r="G684" t="str">
            <v>CDA of the City of Madison</v>
          </cell>
          <cell r="H684" t="str">
            <v>Samuel Stephens</v>
          </cell>
          <cell r="I684" t="str">
            <v>Jennifer Rivera</v>
          </cell>
          <cell r="J684" t="str">
            <v>SVA Certified Public Accountants</v>
          </cell>
          <cell r="K684">
            <v>39786</v>
          </cell>
          <cell r="L684" t="str">
            <v/>
          </cell>
          <cell r="M684" t="str">
            <v>2023</v>
          </cell>
          <cell r="N684" t="str">
            <v>New</v>
          </cell>
          <cell r="O684">
            <v>40117</v>
          </cell>
          <cell r="P684">
            <v>40080</v>
          </cell>
          <cell r="Q684" t="str">
            <v>NO</v>
          </cell>
          <cell r="R684" t="str">
            <v/>
          </cell>
          <cell r="S684"/>
          <cell r="T684" t="str">
            <v>No</v>
          </cell>
          <cell r="U684" t="str">
            <v>No</v>
          </cell>
          <cell r="V684" t="str">
            <v>No</v>
          </cell>
          <cell r="W684" t="str">
            <v/>
          </cell>
        </row>
        <row r="685">
          <cell r="B685">
            <v>63850</v>
          </cell>
          <cell r="C685">
            <v>100</v>
          </cell>
          <cell r="D685" t="str">
            <v>BAF II Fund</v>
          </cell>
          <cell r="E685" t="str">
            <v>Crossings at Morgan Hill</v>
          </cell>
          <cell r="F685" t="str">
            <v>UHC 00381 Morgan Hill, L.P.</v>
          </cell>
          <cell r="G685" t="str">
            <v>Urban Housing Communities</v>
          </cell>
          <cell r="H685" t="str">
            <v>Wade Okada</v>
          </cell>
          <cell r="I685" t="str">
            <v>Laura Pishion</v>
          </cell>
          <cell r="J685" t="str">
            <v>Novogradac &amp; Company LLP (Walnut Creek, CA)</v>
          </cell>
          <cell r="K685">
            <v>40494</v>
          </cell>
          <cell r="L685" t="str">
            <v/>
          </cell>
          <cell r="M685" t="str">
            <v>2025</v>
          </cell>
          <cell r="N685" t="str">
            <v>Moderate Rehab</v>
          </cell>
          <cell r="O685">
            <v>40725</v>
          </cell>
          <cell r="P685">
            <v>40815</v>
          </cell>
          <cell r="Q685" t="str">
            <v>YES</v>
          </cell>
          <cell r="R685">
            <v>2018</v>
          </cell>
          <cell r="S685">
            <v>2018</v>
          </cell>
          <cell r="T685" t="str">
            <v>Yes</v>
          </cell>
          <cell r="U685" t="str">
            <v>Yes</v>
          </cell>
          <cell r="V685" t="str">
            <v>Yes</v>
          </cell>
          <cell r="W685" t="str">
            <v/>
          </cell>
        </row>
        <row r="686">
          <cell r="B686">
            <v>63870</v>
          </cell>
          <cell r="C686">
            <v>100</v>
          </cell>
          <cell r="D686" t="str">
            <v>Wells Fargo SIF II</v>
          </cell>
          <cell r="E686" t="str">
            <v>Horizons at Morgan Hill</v>
          </cell>
          <cell r="F686" t="str">
            <v xml:space="preserve">UHC Morgan Hill, L.P. </v>
          </cell>
          <cell r="G686" t="str">
            <v>Urban Housing Communities</v>
          </cell>
          <cell r="H686" t="str">
            <v>Wade Okada</v>
          </cell>
          <cell r="I686" t="str">
            <v>Laura Pishion</v>
          </cell>
          <cell r="J686" t="str">
            <v>Novogradac &amp; Company LLP (Walnut Creek, CA)</v>
          </cell>
          <cell r="K686">
            <v>40391</v>
          </cell>
          <cell r="L686" t="str">
            <v/>
          </cell>
          <cell r="M686" t="str">
            <v>2026</v>
          </cell>
          <cell r="N686" t="str">
            <v>New</v>
          </cell>
          <cell r="O686">
            <v>40817</v>
          </cell>
          <cell r="P686">
            <v>40877</v>
          </cell>
          <cell r="Q686" t="str">
            <v>YES</v>
          </cell>
          <cell r="R686">
            <v>2022</v>
          </cell>
          <cell r="S686"/>
          <cell r="T686" t="str">
            <v>No</v>
          </cell>
          <cell r="U686" t="str">
            <v>No</v>
          </cell>
          <cell r="V686" t="str">
            <v>No</v>
          </cell>
          <cell r="W686" t="str">
            <v/>
          </cell>
        </row>
        <row r="687">
          <cell r="B687">
            <v>63874</v>
          </cell>
          <cell r="C687">
            <v>100</v>
          </cell>
          <cell r="D687" t="str">
            <v>NEF 2008 II</v>
          </cell>
          <cell r="E687" t="str">
            <v>Coventry Commons Combined</v>
          </cell>
          <cell r="F687" t="str">
            <v>Coventry Commons, LLLP</v>
          </cell>
          <cell r="G687" t="str">
            <v>Marian Development Group, LLC</v>
          </cell>
          <cell r="H687" t="str">
            <v>Alyssa Brown</v>
          </cell>
          <cell r="I687" t="str">
            <v>Jennifer Rivera</v>
          </cell>
          <cell r="J687" t="str">
            <v>CohnReznick (Charlotte)</v>
          </cell>
          <cell r="K687">
            <v>39903</v>
          </cell>
          <cell r="L687" t="str">
            <v/>
          </cell>
          <cell r="M687" t="str">
            <v>2024</v>
          </cell>
          <cell r="N687" t="str">
            <v>Substantial Rehab</v>
          </cell>
          <cell r="O687">
            <v>40269</v>
          </cell>
          <cell r="P687">
            <v>40267</v>
          </cell>
          <cell r="Q687" t="str">
            <v>NO</v>
          </cell>
          <cell r="R687" t="str">
            <v/>
          </cell>
          <cell r="S687"/>
          <cell r="T687" t="str">
            <v>No</v>
          </cell>
          <cell r="U687" t="str">
            <v>No</v>
          </cell>
          <cell r="V687" t="str">
            <v>No</v>
          </cell>
          <cell r="W687" t="str">
            <v/>
          </cell>
        </row>
        <row r="688">
          <cell r="B688">
            <v>63881</v>
          </cell>
          <cell r="C688">
            <v>100</v>
          </cell>
          <cell r="D688" t="str">
            <v>NYEF 2008</v>
          </cell>
          <cell r="E688" t="str">
            <v>Alexander Ave Cluster</v>
          </cell>
          <cell r="F688" t="str">
            <v>Alexander Ave Associates L.P.</v>
          </cell>
          <cell r="G688" t="str">
            <v>New Horizon Management LLC</v>
          </cell>
          <cell r="H688" t="str">
            <v>Christopher Perkowski</v>
          </cell>
          <cell r="I688" t="str">
            <v>Tania Garrido</v>
          </cell>
          <cell r="J688" t="str">
            <v>Vargas &amp; Rivera</v>
          </cell>
          <cell r="K688">
            <v>39666</v>
          </cell>
          <cell r="L688" t="str">
            <v/>
          </cell>
          <cell r="M688" t="str">
            <v>2024</v>
          </cell>
          <cell r="N688" t="str">
            <v>Substantial Rehab</v>
          </cell>
          <cell r="O688" t="str">
            <v/>
          </cell>
          <cell r="P688">
            <v>39588</v>
          </cell>
          <cell r="Q688" t="str">
            <v>YES</v>
          </cell>
          <cell r="R688">
            <v>2018</v>
          </cell>
          <cell r="S688">
            <v>2018</v>
          </cell>
          <cell r="T688" t="str">
            <v>Yes</v>
          </cell>
          <cell r="U688" t="str">
            <v>Yes</v>
          </cell>
          <cell r="V688" t="str">
            <v>Yes</v>
          </cell>
          <cell r="W688" t="str">
            <v/>
          </cell>
        </row>
        <row r="689">
          <cell r="B689">
            <v>63899</v>
          </cell>
          <cell r="C689">
            <v>100</v>
          </cell>
          <cell r="D689" t="str">
            <v>NYEF 2008</v>
          </cell>
          <cell r="E689" t="str">
            <v>West 131st Street Cluster</v>
          </cell>
          <cell r="F689" t="str">
            <v>Mid-Harlem Apartments, L.P.</v>
          </cell>
          <cell r="G689" t="str">
            <v>Global Partners, LLC</v>
          </cell>
          <cell r="H689" t="str">
            <v>Jamilah Diallobe</v>
          </cell>
          <cell r="I689" t="str">
            <v>Tania Garrido</v>
          </cell>
          <cell r="J689" t="str">
            <v>John R. Monaco</v>
          </cell>
          <cell r="K689">
            <v>39811</v>
          </cell>
          <cell r="L689" t="str">
            <v/>
          </cell>
          <cell r="M689" t="str">
            <v>2024</v>
          </cell>
          <cell r="N689" t="str">
            <v>Substantial Rehab</v>
          </cell>
          <cell r="O689" t="str">
            <v/>
          </cell>
          <cell r="P689">
            <v>40480</v>
          </cell>
          <cell r="Q689" t="str">
            <v>NO</v>
          </cell>
          <cell r="R689" t="str">
            <v/>
          </cell>
          <cell r="S689"/>
          <cell r="T689" t="str">
            <v>No</v>
          </cell>
          <cell r="U689" t="str">
            <v>No</v>
          </cell>
          <cell r="V689" t="str">
            <v>No</v>
          </cell>
          <cell r="W689" t="str">
            <v/>
          </cell>
        </row>
        <row r="690">
          <cell r="B690">
            <v>63900</v>
          </cell>
          <cell r="C690">
            <v>100</v>
          </cell>
          <cell r="D690" t="str">
            <v>NEF 2008 II</v>
          </cell>
          <cell r="E690" t="str">
            <v>New Hope at Brays Crossing</v>
          </cell>
          <cell r="F690" t="str">
            <v>FDI-Houston SRO, Ltd.</v>
          </cell>
          <cell r="G690" t="str">
            <v>New Hope Housing, Inc.</v>
          </cell>
          <cell r="H690" t="str">
            <v>Sandy Baker</v>
          </cell>
          <cell r="I690" t="str">
            <v>Jennifer Rivera</v>
          </cell>
          <cell r="J690" t="str">
            <v>Novogradac &amp; Company LLP (Austin)</v>
          </cell>
          <cell r="K690">
            <v>39797</v>
          </cell>
          <cell r="L690">
            <v>44196</v>
          </cell>
          <cell r="M690" t="str">
            <v>2025</v>
          </cell>
          <cell r="N690" t="str">
            <v>Gut Rehab</v>
          </cell>
          <cell r="O690" t="str">
            <v/>
          </cell>
          <cell r="P690">
            <v>40277</v>
          </cell>
          <cell r="Q690" t="str">
            <v>YES</v>
          </cell>
          <cell r="R690">
            <v>2018</v>
          </cell>
          <cell r="S690">
            <v>2018</v>
          </cell>
          <cell r="T690" t="str">
            <v>Yes</v>
          </cell>
          <cell r="U690" t="str">
            <v>Yes</v>
          </cell>
          <cell r="V690" t="str">
            <v>Yes</v>
          </cell>
          <cell r="W690" t="str">
            <v/>
          </cell>
        </row>
        <row r="691">
          <cell r="B691">
            <v>63906</v>
          </cell>
          <cell r="C691">
            <v>100</v>
          </cell>
          <cell r="D691" t="str">
            <v>BOACHIF VI</v>
          </cell>
          <cell r="E691" t="str">
            <v>157 Washington Street</v>
          </cell>
          <cell r="F691" t="str">
            <v>157 Washington Street AB&amp;W LLC</v>
          </cell>
          <cell r="G691" t="str">
            <v>Codman Square Neigborhood Development Corp</v>
          </cell>
          <cell r="H691" t="str">
            <v>Kimberly Pereira</v>
          </cell>
          <cell r="I691" t="str">
            <v>Tracey Ferrara</v>
          </cell>
          <cell r="J691" t="str">
            <v>Daniel Dennis &amp; Company LLP</v>
          </cell>
          <cell r="K691">
            <v>40613</v>
          </cell>
          <cell r="L691" t="str">
            <v/>
          </cell>
          <cell r="M691" t="str">
            <v>2026</v>
          </cell>
          <cell r="N691" t="str">
            <v>New</v>
          </cell>
          <cell r="O691">
            <v>41061</v>
          </cell>
          <cell r="P691">
            <v>41120</v>
          </cell>
          <cell r="Q691" t="str">
            <v>YES</v>
          </cell>
          <cell r="R691">
            <v>2018</v>
          </cell>
          <cell r="S691">
            <v>2018</v>
          </cell>
          <cell r="T691" t="str">
            <v>Yes</v>
          </cell>
          <cell r="U691" t="str">
            <v>Yes</v>
          </cell>
          <cell r="V691" t="str">
            <v>Yes</v>
          </cell>
          <cell r="W691" t="str">
            <v/>
          </cell>
        </row>
        <row r="692">
          <cell r="B692">
            <v>63911</v>
          </cell>
          <cell r="C692">
            <v>100</v>
          </cell>
          <cell r="D692" t="str">
            <v>CITI Guaranteed Fund</v>
          </cell>
          <cell r="E692" t="str">
            <v>Village Green Apartments</v>
          </cell>
          <cell r="F692" t="str">
            <v>Star-Village Green Limited Partnership</v>
          </cell>
          <cell r="G692" t="str">
            <v>Star-Holdings of Illinois, L.L.C.</v>
          </cell>
          <cell r="H692" t="str">
            <v>Eileen Kelly</v>
          </cell>
          <cell r="I692" t="str">
            <v>Jennifer Rivera</v>
          </cell>
          <cell r="J692" t="str">
            <v>Dauby O' Connor &amp; Zaleski LLC</v>
          </cell>
          <cell r="K692">
            <v>39841</v>
          </cell>
          <cell r="L692" t="str">
            <v/>
          </cell>
          <cell r="M692" t="str">
            <v>2023</v>
          </cell>
          <cell r="N692" t="str">
            <v>Moderate Rehab</v>
          </cell>
          <cell r="O692">
            <v>40118</v>
          </cell>
          <cell r="P692">
            <v>39841</v>
          </cell>
          <cell r="Q692" t="str">
            <v>YES</v>
          </cell>
          <cell r="R692">
            <v>2018</v>
          </cell>
          <cell r="S692">
            <v>2018</v>
          </cell>
          <cell r="T692" t="str">
            <v>Yes</v>
          </cell>
          <cell r="U692" t="str">
            <v>Yes</v>
          </cell>
          <cell r="V692" t="str">
            <v>Yes</v>
          </cell>
          <cell r="W692" t="str">
            <v/>
          </cell>
        </row>
        <row r="693">
          <cell r="B693">
            <v>63913</v>
          </cell>
          <cell r="C693">
            <v>100</v>
          </cell>
          <cell r="D693" t="str">
            <v>Regional Fund IX - Texas</v>
          </cell>
          <cell r="E693" t="str">
            <v>Evergreen at The Colony - Secondary 2016</v>
          </cell>
          <cell r="F693" t="str">
            <v>The Colony Senior Community, L.P.</v>
          </cell>
          <cell r="G693" t="str">
            <v>Churchill Senior Residential, LLC</v>
          </cell>
          <cell r="H693" t="str">
            <v>Alyssa Brown</v>
          </cell>
          <cell r="I693" t="str">
            <v>Jennifer Rivera</v>
          </cell>
          <cell r="J693" t="str">
            <v>Novogradac &amp; Company LLP (Austin)</v>
          </cell>
          <cell r="K693">
            <v>39794</v>
          </cell>
          <cell r="L693" t="str">
            <v/>
          </cell>
          <cell r="M693" t="str">
            <v>2025</v>
          </cell>
          <cell r="N693" t="str">
            <v>New</v>
          </cell>
          <cell r="O693" t="str">
            <v/>
          </cell>
          <cell r="P693">
            <v>40183</v>
          </cell>
          <cell r="Q693" t="str">
            <v>NO</v>
          </cell>
          <cell r="R693" t="str">
            <v/>
          </cell>
          <cell r="S693"/>
          <cell r="T693" t="str">
            <v>No</v>
          </cell>
          <cell r="U693" t="str">
            <v>No</v>
          </cell>
          <cell r="V693" t="str">
            <v>No</v>
          </cell>
          <cell r="W693" t="str">
            <v/>
          </cell>
        </row>
        <row r="694">
          <cell r="B694">
            <v>63915</v>
          </cell>
          <cell r="C694">
            <v>85.57</v>
          </cell>
          <cell r="D694" t="str">
            <v>BAF II Fund</v>
          </cell>
          <cell r="E694" t="str">
            <v>Liberty Place Townhomes</v>
          </cell>
          <cell r="F694" t="str">
            <v>SSCNE, L.P.</v>
          </cell>
          <cell r="G694" t="str">
            <v>Seldin Company</v>
          </cell>
          <cell r="H694" t="str">
            <v>Alyssa Brown</v>
          </cell>
          <cell r="I694" t="str">
            <v>Jennifer Rivera</v>
          </cell>
          <cell r="J694" t="str">
            <v>Dauby O' Connor &amp; Zaleski LLC</v>
          </cell>
          <cell r="K694">
            <v>40443</v>
          </cell>
          <cell r="L694" t="str">
            <v/>
          </cell>
          <cell r="M694" t="str">
            <v>2026</v>
          </cell>
          <cell r="N694" t="str">
            <v>New</v>
          </cell>
          <cell r="O694" t="str">
            <v/>
          </cell>
          <cell r="P694">
            <v>40787</v>
          </cell>
          <cell r="Q694" t="str">
            <v>NO</v>
          </cell>
          <cell r="R694" t="str">
            <v/>
          </cell>
          <cell r="S694"/>
          <cell r="T694" t="str">
            <v>No</v>
          </cell>
          <cell r="U694" t="str">
            <v>No</v>
          </cell>
          <cell r="V694" t="str">
            <v>No</v>
          </cell>
          <cell r="W694" t="str">
            <v/>
          </cell>
        </row>
        <row r="695">
          <cell r="B695">
            <v>63915</v>
          </cell>
          <cell r="C695">
            <v>14.43</v>
          </cell>
          <cell r="D695" t="str">
            <v>Morgan Stanley SIF Shared</v>
          </cell>
          <cell r="E695" t="str">
            <v>Liberty Place Townhomes</v>
          </cell>
          <cell r="F695" t="str">
            <v>SSCNE, L.P.</v>
          </cell>
          <cell r="G695" t="str">
            <v>Seldin Company</v>
          </cell>
          <cell r="H695" t="str">
            <v>Alyssa Brown</v>
          </cell>
          <cell r="I695" t="str">
            <v>Jennifer Rivera</v>
          </cell>
          <cell r="J695" t="str">
            <v>Dauby O' Connor &amp; Zaleski LLC</v>
          </cell>
          <cell r="K695">
            <v>40443</v>
          </cell>
          <cell r="L695" t="str">
            <v/>
          </cell>
          <cell r="M695" t="str">
            <v>2026</v>
          </cell>
          <cell r="N695" t="str">
            <v>New</v>
          </cell>
          <cell r="O695" t="str">
            <v/>
          </cell>
          <cell r="P695">
            <v>40787</v>
          </cell>
          <cell r="Q695" t="str">
            <v>NO</v>
          </cell>
          <cell r="R695" t="str">
            <v/>
          </cell>
          <cell r="S695"/>
          <cell r="T695" t="str">
            <v>No</v>
          </cell>
          <cell r="U695" t="str">
            <v>No</v>
          </cell>
          <cell r="V695" t="str">
            <v>No</v>
          </cell>
          <cell r="W695" t="str">
            <v/>
          </cell>
        </row>
        <row r="696">
          <cell r="B696">
            <v>63930</v>
          </cell>
          <cell r="C696">
            <v>100</v>
          </cell>
          <cell r="D696" t="str">
            <v>One Economy I</v>
          </cell>
          <cell r="E696" t="str">
            <v>Casa Adobe Senior Apartments</v>
          </cell>
          <cell r="F696" t="str">
            <v>San Pablo Senior Associates II, L.P.</v>
          </cell>
          <cell r="G696" t="str">
            <v>EAH, Inc.</v>
          </cell>
          <cell r="H696" t="str">
            <v>Gina Nelson</v>
          </cell>
          <cell r="I696" t="str">
            <v>Laura Pishion</v>
          </cell>
          <cell r="J696" t="str">
            <v>Spiteri, Narasky &amp; Daley, LLP</v>
          </cell>
          <cell r="K696">
            <v>39753</v>
          </cell>
          <cell r="L696" t="str">
            <v/>
          </cell>
          <cell r="M696" t="str">
            <v>2023</v>
          </cell>
          <cell r="N696" t="str">
            <v>Moderate Rehab</v>
          </cell>
          <cell r="O696">
            <v>39814</v>
          </cell>
          <cell r="P696">
            <v>40057</v>
          </cell>
          <cell r="Q696" t="str">
            <v>YES</v>
          </cell>
          <cell r="R696">
            <v>2018</v>
          </cell>
          <cell r="S696">
            <v>2018</v>
          </cell>
          <cell r="T696" t="str">
            <v>Yes</v>
          </cell>
          <cell r="U696" t="str">
            <v>Yes</v>
          </cell>
          <cell r="V696" t="str">
            <v>Yes</v>
          </cell>
          <cell r="W696" t="str">
            <v/>
          </cell>
        </row>
        <row r="697">
          <cell r="B697">
            <v>63933</v>
          </cell>
          <cell r="C697">
            <v>100</v>
          </cell>
          <cell r="D697" t="str">
            <v>Fifth Third 2008</v>
          </cell>
          <cell r="E697" t="str">
            <v>Brook Street Apartments</v>
          </cell>
          <cell r="F697" t="str">
            <v>Brook Street Apartments Limited Partnership</v>
          </cell>
          <cell r="G697" t="str">
            <v>Brooks Capital LLC</v>
          </cell>
          <cell r="H697" t="str">
            <v>Sandy Baker</v>
          </cell>
          <cell r="I697" t="str">
            <v>Jennifer Rivera</v>
          </cell>
          <cell r="J697" t="str">
            <v>Tidwell Group (Columbus, OH)</v>
          </cell>
          <cell r="K697">
            <v>39811</v>
          </cell>
          <cell r="L697" t="str">
            <v/>
          </cell>
          <cell r="M697" t="str">
            <v>2024</v>
          </cell>
          <cell r="N697" t="str">
            <v>Substantial Rehab</v>
          </cell>
          <cell r="O697">
            <v>40148</v>
          </cell>
          <cell r="P697">
            <v>40162</v>
          </cell>
          <cell r="Q697" t="str">
            <v>NO</v>
          </cell>
          <cell r="R697" t="str">
            <v/>
          </cell>
          <cell r="S697"/>
          <cell r="T697" t="str">
            <v>No</v>
          </cell>
          <cell r="U697" t="str">
            <v>No</v>
          </cell>
          <cell r="V697" t="str">
            <v>No</v>
          </cell>
          <cell r="W697" t="str">
            <v/>
          </cell>
        </row>
        <row r="698">
          <cell r="B698">
            <v>63939</v>
          </cell>
          <cell r="C698">
            <v>100</v>
          </cell>
          <cell r="D698" t="str">
            <v>NYEF 2006</v>
          </cell>
          <cell r="E698" t="str">
            <v>Mother Gaston NEP (Norton)</v>
          </cell>
          <cell r="F698" t="str">
            <v>Norton Realty MG Cluster, L.P.</v>
          </cell>
          <cell r="G698" t="str">
            <v>Guytech Management Services Inc.</v>
          </cell>
          <cell r="H698" t="str">
            <v>David Rozan</v>
          </cell>
          <cell r="I698" t="str">
            <v>Lisa Taylor</v>
          </cell>
          <cell r="J698" t="str">
            <v>John W. Davis, CPA</v>
          </cell>
          <cell r="K698">
            <v>39714</v>
          </cell>
          <cell r="L698" t="str">
            <v/>
          </cell>
          <cell r="M698" t="str">
            <v>2024</v>
          </cell>
          <cell r="N698" t="str">
            <v>Substantial Rehab</v>
          </cell>
          <cell r="O698" t="str">
            <v/>
          </cell>
          <cell r="P698">
            <v>40039</v>
          </cell>
          <cell r="Q698" t="str">
            <v>NO</v>
          </cell>
          <cell r="R698" t="str">
            <v/>
          </cell>
          <cell r="S698"/>
          <cell r="T698" t="str">
            <v>No</v>
          </cell>
          <cell r="U698" t="str">
            <v>No</v>
          </cell>
          <cell r="V698" t="str">
            <v>No</v>
          </cell>
          <cell r="W698" t="str">
            <v/>
          </cell>
        </row>
        <row r="699">
          <cell r="B699">
            <v>63962</v>
          </cell>
          <cell r="C699">
            <v>100</v>
          </cell>
          <cell r="D699" t="str">
            <v>BAF Fund</v>
          </cell>
          <cell r="E699" t="str">
            <v>La Posada Apartments I</v>
          </cell>
          <cell r="F699" t="str">
            <v>La Posada Housing, LLC</v>
          </cell>
          <cell r="G699" t="str">
            <v>Bethel Development, Inc.</v>
          </cell>
          <cell r="H699" t="str">
            <v>Teresa Mondou</v>
          </cell>
          <cell r="I699" t="str">
            <v>Laura Pishion</v>
          </cell>
          <cell r="J699" t="str">
            <v>Tidwell Group (Columbus, OH)</v>
          </cell>
          <cell r="K699">
            <v>40176</v>
          </cell>
          <cell r="L699" t="str">
            <v/>
          </cell>
          <cell r="M699" t="str">
            <v>2025</v>
          </cell>
          <cell r="N699" t="str">
            <v>New</v>
          </cell>
          <cell r="O699">
            <v>40513</v>
          </cell>
          <cell r="P699">
            <v>40505</v>
          </cell>
          <cell r="Q699" t="str">
            <v>NO</v>
          </cell>
          <cell r="R699" t="str">
            <v/>
          </cell>
          <cell r="S699"/>
          <cell r="T699" t="str">
            <v>No</v>
          </cell>
          <cell r="U699" t="str">
            <v>No</v>
          </cell>
          <cell r="V699" t="str">
            <v>No</v>
          </cell>
          <cell r="W699" t="str">
            <v/>
          </cell>
        </row>
        <row r="700">
          <cell r="B700">
            <v>63965</v>
          </cell>
          <cell r="C700">
            <v>100</v>
          </cell>
          <cell r="D700" t="str">
            <v>TD Banknorth 2009</v>
          </cell>
          <cell r="E700" t="str">
            <v>HELP USA Philadelphia</v>
          </cell>
          <cell r="F700" t="str">
            <v>HELP PA Affordable Housing I, L.P.</v>
          </cell>
          <cell r="G700" t="str">
            <v>H.E.L.P. Development Corp.</v>
          </cell>
          <cell r="H700" t="str">
            <v>Lisa Griffin</v>
          </cell>
          <cell r="I700" t="str">
            <v>Tracey Ferrara</v>
          </cell>
          <cell r="J700" t="str">
            <v>CohnReznick (Baltimore)</v>
          </cell>
          <cell r="K700">
            <v>40168</v>
          </cell>
          <cell r="L700" t="str">
            <v/>
          </cell>
          <cell r="M700" t="str">
            <v>2025</v>
          </cell>
          <cell r="N700" t="str">
            <v>New</v>
          </cell>
          <cell r="O700">
            <v>40513</v>
          </cell>
          <cell r="P700">
            <v>40653</v>
          </cell>
          <cell r="Q700" t="str">
            <v>NO</v>
          </cell>
          <cell r="R700" t="str">
            <v/>
          </cell>
          <cell r="S700"/>
          <cell r="T700"/>
          <cell r="U700" t="str">
            <v>No</v>
          </cell>
          <cell r="V700" t="str">
            <v>No</v>
          </cell>
          <cell r="W700" t="str">
            <v>No</v>
          </cell>
        </row>
        <row r="701">
          <cell r="B701">
            <v>63984</v>
          </cell>
          <cell r="C701">
            <v>100</v>
          </cell>
          <cell r="D701" t="str">
            <v>TD Banknorth 2009</v>
          </cell>
          <cell r="E701" t="str">
            <v>Dye House</v>
          </cell>
          <cell r="F701" t="str">
            <v>Dye House Associates LLC</v>
          </cell>
          <cell r="G701" t="str">
            <v>The Simon Konover Company</v>
          </cell>
          <cell r="H701" t="str">
            <v>Kimberly Pereira</v>
          </cell>
          <cell r="I701" t="str">
            <v>Tracey Ferrara</v>
          </cell>
          <cell r="J701" t="str">
            <v>CohnReznick (Hartford)</v>
          </cell>
          <cell r="K701">
            <v>40283</v>
          </cell>
          <cell r="L701" t="str">
            <v/>
          </cell>
          <cell r="M701" t="str">
            <v>2018</v>
          </cell>
          <cell r="N701" t="str">
            <v>Moderate Rehab</v>
          </cell>
          <cell r="O701">
            <v>40695</v>
          </cell>
          <cell r="P701">
            <v>40675</v>
          </cell>
          <cell r="Q701" t="str">
            <v>HISTORIC CREDITS ONLY</v>
          </cell>
          <cell r="R701" t="str">
            <v/>
          </cell>
          <cell r="S701"/>
          <cell r="T701"/>
          <cell r="U701" t="str">
            <v>No</v>
          </cell>
          <cell r="V701" t="str">
            <v>No</v>
          </cell>
          <cell r="W701" t="str">
            <v>No</v>
          </cell>
        </row>
        <row r="702">
          <cell r="B702">
            <v>63987</v>
          </cell>
          <cell r="C702">
            <v>100</v>
          </cell>
          <cell r="D702" t="str">
            <v>NYEF 2008</v>
          </cell>
          <cell r="E702" t="str">
            <v>West 146th Street NEP</v>
          </cell>
          <cell r="F702" t="str">
            <v>West 146th Street, LP</v>
          </cell>
          <cell r="G702" t="str">
            <v>N.Y. Residential Property Works Inc.</v>
          </cell>
          <cell r="H702" t="str">
            <v>Rayla Maurin</v>
          </cell>
          <cell r="I702" t="str">
            <v>Lisa Taylor</v>
          </cell>
          <cell r="J702" t="str">
            <v>Tyrone Anthony Sellers, CPA</v>
          </cell>
          <cell r="K702">
            <v>39848</v>
          </cell>
          <cell r="L702" t="str">
            <v/>
          </cell>
          <cell r="M702" t="str">
            <v>2024</v>
          </cell>
          <cell r="N702" t="str">
            <v>Gut Rehab</v>
          </cell>
          <cell r="O702">
            <v>40210</v>
          </cell>
          <cell r="P702">
            <v>40534</v>
          </cell>
          <cell r="Q702" t="str">
            <v>YES</v>
          </cell>
          <cell r="R702">
            <v>2018</v>
          </cell>
          <cell r="S702">
            <v>2018</v>
          </cell>
          <cell r="T702" t="str">
            <v>Yes</v>
          </cell>
          <cell r="U702" t="str">
            <v>Yes</v>
          </cell>
          <cell r="V702" t="str">
            <v>Yes</v>
          </cell>
          <cell r="W702" t="str">
            <v/>
          </cell>
        </row>
        <row r="703">
          <cell r="B703">
            <v>63988</v>
          </cell>
          <cell r="C703">
            <v>100</v>
          </cell>
          <cell r="D703" t="str">
            <v>NEF 2008 II</v>
          </cell>
          <cell r="E703" t="str">
            <v>Westcliff Pines</v>
          </cell>
          <cell r="F703" t="str">
            <v>Westcliff Pines Limited Partnership, Nevada Limited Partnership</v>
          </cell>
          <cell r="G703" t="str">
            <v>Nevada H.A.N.D., Inc.</v>
          </cell>
          <cell r="H703" t="str">
            <v>Wade Okada</v>
          </cell>
          <cell r="I703" t="str">
            <v>Laura Pishion</v>
          </cell>
          <cell r="J703" t="str">
            <v>Novogradac &amp; Company LLP (San Francisco)</v>
          </cell>
          <cell r="K703">
            <v>40100</v>
          </cell>
          <cell r="L703" t="str">
            <v/>
          </cell>
          <cell r="M703" t="str">
            <v>2024</v>
          </cell>
          <cell r="N703" t="str">
            <v>New</v>
          </cell>
          <cell r="O703">
            <v>40391</v>
          </cell>
          <cell r="P703">
            <v>40421</v>
          </cell>
          <cell r="Q703" t="str">
            <v>YES</v>
          </cell>
          <cell r="R703">
            <v>2018</v>
          </cell>
          <cell r="S703">
            <v>2018</v>
          </cell>
          <cell r="T703" t="str">
            <v>Yes</v>
          </cell>
          <cell r="U703" t="str">
            <v>Yes</v>
          </cell>
          <cell r="V703" t="str">
            <v>Yes</v>
          </cell>
          <cell r="W703" t="str">
            <v/>
          </cell>
        </row>
        <row r="704">
          <cell r="B704">
            <v>63989</v>
          </cell>
          <cell r="C704">
            <v>100</v>
          </cell>
          <cell r="D704" t="str">
            <v>NEF 2011 - Resyndication</v>
          </cell>
          <cell r="E704" t="str">
            <v>Decatur Pines</v>
          </cell>
          <cell r="F704" t="str">
            <v>Decatur Pines, LP</v>
          </cell>
          <cell r="G704" t="str">
            <v>Nevada H.A.N.D., Inc.</v>
          </cell>
          <cell r="H704" t="str">
            <v>Wade Okada</v>
          </cell>
          <cell r="I704" t="str">
            <v>Laura Pishion</v>
          </cell>
          <cell r="J704" t="str">
            <v>Novogradac &amp; Company LLP (San Francisco)</v>
          </cell>
          <cell r="K704">
            <v>40162</v>
          </cell>
          <cell r="L704" t="str">
            <v/>
          </cell>
          <cell r="M704" t="str">
            <v>2024</v>
          </cell>
          <cell r="N704" t="str">
            <v>New</v>
          </cell>
          <cell r="O704">
            <v>40179</v>
          </cell>
          <cell r="P704">
            <v>40179</v>
          </cell>
          <cell r="Q704" t="str">
            <v>NO</v>
          </cell>
          <cell r="R704" t="str">
            <v/>
          </cell>
          <cell r="S704"/>
          <cell r="T704" t="str">
            <v>No</v>
          </cell>
          <cell r="U704" t="str">
            <v>No</v>
          </cell>
          <cell r="V704" t="str">
            <v>No</v>
          </cell>
          <cell r="W704" t="str">
            <v/>
          </cell>
        </row>
        <row r="705">
          <cell r="B705">
            <v>64005</v>
          </cell>
          <cell r="C705">
            <v>100</v>
          </cell>
          <cell r="D705" t="str">
            <v>BAF Fund</v>
          </cell>
          <cell r="E705" t="str">
            <v>Glendale Enterprise Lofts</v>
          </cell>
          <cell r="F705" t="str">
            <v>Glendale Enterprise Live-Work Lofts Inc.</v>
          </cell>
          <cell r="G705" t="str">
            <v xml:space="preserve">Gorman and Company, Inc. </v>
          </cell>
          <cell r="H705" t="str">
            <v>Wade Okada</v>
          </cell>
          <cell r="I705" t="str">
            <v>Laura Pishion</v>
          </cell>
          <cell r="J705" t="str">
            <v>Baker Tilly Virchow Krause, LLP (Madison)</v>
          </cell>
          <cell r="K705">
            <v>40234</v>
          </cell>
          <cell r="L705" t="str">
            <v/>
          </cell>
          <cell r="M705" t="str">
            <v>2024</v>
          </cell>
          <cell r="N705" t="str">
            <v>New</v>
          </cell>
          <cell r="O705">
            <v>40603</v>
          </cell>
          <cell r="P705">
            <v>40510</v>
          </cell>
          <cell r="Q705" t="str">
            <v>NO</v>
          </cell>
          <cell r="R705" t="str">
            <v/>
          </cell>
          <cell r="S705"/>
          <cell r="T705" t="str">
            <v>No</v>
          </cell>
          <cell r="U705" t="str">
            <v>No</v>
          </cell>
          <cell r="V705" t="str">
            <v>No</v>
          </cell>
          <cell r="W705" t="str">
            <v/>
          </cell>
        </row>
        <row r="706">
          <cell r="B706">
            <v>64010</v>
          </cell>
          <cell r="C706">
            <v>100</v>
          </cell>
          <cell r="D706" t="str">
            <v>NYEF 2004</v>
          </cell>
          <cell r="E706" t="str">
            <v>West 145th Street Cluster</v>
          </cell>
          <cell r="F706" t="str">
            <v>CHG Housing, LP</v>
          </cell>
          <cell r="G706" t="str">
            <v>Lemor Realty Corporation</v>
          </cell>
          <cell r="H706" t="str">
            <v>Anna Ortiz</v>
          </cell>
          <cell r="I706" t="str">
            <v>Tania Garrido</v>
          </cell>
          <cell r="J706" t="str">
            <v>John W. Davis, CPA</v>
          </cell>
          <cell r="K706">
            <v>39799</v>
          </cell>
          <cell r="L706" t="str">
            <v/>
          </cell>
          <cell r="M706" t="str">
            <v>2023</v>
          </cell>
          <cell r="N706" t="str">
            <v>Gut Rehab</v>
          </cell>
          <cell r="O706" t="str">
            <v/>
          </cell>
          <cell r="P706">
            <v>38857</v>
          </cell>
          <cell r="Q706" t="str">
            <v>NO</v>
          </cell>
          <cell r="R706" t="str">
            <v/>
          </cell>
          <cell r="S706"/>
          <cell r="T706" t="str">
            <v>No</v>
          </cell>
          <cell r="U706" t="str">
            <v>No</v>
          </cell>
          <cell r="V706" t="str">
            <v>No</v>
          </cell>
          <cell r="W706" t="str">
            <v/>
          </cell>
        </row>
        <row r="707">
          <cell r="B707">
            <v>64013</v>
          </cell>
          <cell r="C707">
            <v>100</v>
          </cell>
          <cell r="D707" t="str">
            <v>BOACHIF VII</v>
          </cell>
          <cell r="E707" t="str">
            <v>1704 N. Humboldt Building</v>
          </cell>
          <cell r="F707" t="str">
            <v>1704 Humboldt Limited Partnership</v>
          </cell>
          <cell r="G707" t="str">
            <v>Bickerdike Redevelopment Corporation</v>
          </cell>
          <cell r="H707" t="str">
            <v>Eileen Kelly</v>
          </cell>
          <cell r="I707" t="str">
            <v>Jennifer Rivera</v>
          </cell>
          <cell r="J707" t="str">
            <v>RubinBrown LLP (Chicago)</v>
          </cell>
          <cell r="K707">
            <v>41244</v>
          </cell>
          <cell r="L707" t="str">
            <v/>
          </cell>
          <cell r="M707" t="str">
            <v>2028</v>
          </cell>
          <cell r="N707" t="str">
            <v>Substantial Rehab</v>
          </cell>
          <cell r="O707">
            <v>41609</v>
          </cell>
          <cell r="P707">
            <v>41698</v>
          </cell>
          <cell r="Q707" t="str">
            <v>YES</v>
          </cell>
          <cell r="R707">
            <v>2018</v>
          </cell>
          <cell r="S707">
            <v>2018</v>
          </cell>
          <cell r="T707" t="str">
            <v>Yes</v>
          </cell>
          <cell r="U707" t="str">
            <v>Yes</v>
          </cell>
          <cell r="V707" t="str">
            <v>Yes</v>
          </cell>
          <cell r="W707" t="str">
            <v/>
          </cell>
        </row>
        <row r="708">
          <cell r="B708">
            <v>64025</v>
          </cell>
          <cell r="C708">
            <v>100</v>
          </cell>
          <cell r="D708" t="str">
            <v>NEF 2011 - Resyndication</v>
          </cell>
          <cell r="E708" t="str">
            <v>Mid Towne Apartment Homes</v>
          </cell>
          <cell r="F708" t="str">
            <v>Bryan Mid Towne Apartment Homes, L.P.</v>
          </cell>
          <cell r="G708" t="str">
            <v>Lankford Interests</v>
          </cell>
          <cell r="H708" t="str">
            <v>Alyssa Brown</v>
          </cell>
          <cell r="I708" t="str">
            <v>Jennifer Rivera</v>
          </cell>
          <cell r="J708" t="str">
            <v>CohnReznick (Atlanta)</v>
          </cell>
          <cell r="K708">
            <v>40214</v>
          </cell>
          <cell r="L708" t="str">
            <v/>
          </cell>
          <cell r="M708" t="str">
            <v>2026</v>
          </cell>
          <cell r="N708" t="str">
            <v>New</v>
          </cell>
          <cell r="O708">
            <v>40543</v>
          </cell>
          <cell r="P708">
            <v>40533</v>
          </cell>
          <cell r="Q708" t="str">
            <v>NO</v>
          </cell>
          <cell r="R708" t="str">
            <v/>
          </cell>
          <cell r="S708"/>
          <cell r="T708" t="str">
            <v>No</v>
          </cell>
          <cell r="U708" t="str">
            <v>No</v>
          </cell>
          <cell r="V708" t="str">
            <v>No</v>
          </cell>
          <cell r="W708" t="str">
            <v/>
          </cell>
        </row>
        <row r="709">
          <cell r="B709">
            <v>64031</v>
          </cell>
          <cell r="C709">
            <v>100</v>
          </cell>
          <cell r="D709" t="str">
            <v>NEF 2009</v>
          </cell>
          <cell r="E709" t="str">
            <v>Lacy &amp; Raitt</v>
          </cell>
          <cell r="F709" t="str">
            <v>Lacy &amp; Raitt, L.P.</v>
          </cell>
          <cell r="G709" t="str">
            <v>Orange Housing Development Corporation (OHDC)</v>
          </cell>
          <cell r="H709" t="str">
            <v>Gina Nelson</v>
          </cell>
          <cell r="I709" t="str">
            <v>Laura Pishion</v>
          </cell>
          <cell r="J709" t="str">
            <v>Keller &amp; Associates, LLP</v>
          </cell>
          <cell r="K709">
            <v>40009</v>
          </cell>
          <cell r="L709" t="str">
            <v/>
          </cell>
          <cell r="M709" t="str">
            <v>2024</v>
          </cell>
          <cell r="N709" t="str">
            <v>Moderate Rehab</v>
          </cell>
          <cell r="O709">
            <v>40330</v>
          </cell>
          <cell r="P709">
            <v>40009</v>
          </cell>
          <cell r="Q709" t="str">
            <v>YES</v>
          </cell>
          <cell r="R709">
            <v>2018</v>
          </cell>
          <cell r="S709">
            <v>2018</v>
          </cell>
          <cell r="T709" t="str">
            <v>Yes</v>
          </cell>
          <cell r="U709" t="str">
            <v>Yes</v>
          </cell>
          <cell r="V709" t="str">
            <v>Yes</v>
          </cell>
          <cell r="W709" t="str">
            <v/>
          </cell>
        </row>
        <row r="710">
          <cell r="B710">
            <v>64033</v>
          </cell>
          <cell r="C710">
            <v>100</v>
          </cell>
          <cell r="D710" t="str">
            <v>BAF Fund</v>
          </cell>
          <cell r="E710" t="str">
            <v>Village at Whitewater</v>
          </cell>
          <cell r="F710" t="str">
            <v>Village at Whitewater, LP</v>
          </cell>
          <cell r="G710" t="str">
            <v>Sterling Group Inc.(IN)</v>
          </cell>
          <cell r="H710" t="str">
            <v>Molly Gillis</v>
          </cell>
          <cell r="I710" t="str">
            <v>Jennifer Rivera</v>
          </cell>
          <cell r="J710" t="str">
            <v/>
          </cell>
          <cell r="K710">
            <v>40422</v>
          </cell>
          <cell r="L710" t="str">
            <v/>
          </cell>
          <cell r="M710" t="str">
            <v>2026</v>
          </cell>
          <cell r="N710" t="str">
            <v>New</v>
          </cell>
          <cell r="O710">
            <v>40787</v>
          </cell>
          <cell r="P710">
            <v>40718</v>
          </cell>
          <cell r="Q710" t="str">
            <v>NO</v>
          </cell>
          <cell r="R710" t="str">
            <v/>
          </cell>
          <cell r="S710"/>
          <cell r="T710" t="str">
            <v>No</v>
          </cell>
          <cell r="U710" t="str">
            <v>No</v>
          </cell>
          <cell r="V710" t="str">
            <v>No</v>
          </cell>
          <cell r="W710" t="str">
            <v/>
          </cell>
        </row>
        <row r="711">
          <cell r="B711">
            <v>64035</v>
          </cell>
          <cell r="C711">
            <v>100</v>
          </cell>
          <cell r="D711" t="str">
            <v>BAF Fund</v>
          </cell>
          <cell r="E711" t="str">
            <v>Marion Green Apartments</v>
          </cell>
          <cell r="F711" t="str">
            <v>Marion Green Housing Partners LP</v>
          </cell>
          <cell r="G711" t="str">
            <v>Equal Development, LLC</v>
          </cell>
          <cell r="H711" t="str">
            <v>Molly Gillis</v>
          </cell>
          <cell r="I711" t="str">
            <v>Jennifer Rivera</v>
          </cell>
          <cell r="J711" t="str">
            <v>Barnes, Dennig &amp; Co., Ltd</v>
          </cell>
          <cell r="K711">
            <v>40329</v>
          </cell>
          <cell r="L711" t="str">
            <v/>
          </cell>
          <cell r="M711" t="str">
            <v>2025</v>
          </cell>
          <cell r="N711" t="str">
            <v>New</v>
          </cell>
          <cell r="O711">
            <v>40603</v>
          </cell>
          <cell r="P711">
            <v>40470</v>
          </cell>
          <cell r="Q711" t="str">
            <v>NO</v>
          </cell>
          <cell r="R711" t="str">
            <v/>
          </cell>
          <cell r="S711"/>
          <cell r="T711" t="str">
            <v>No</v>
          </cell>
          <cell r="U711" t="str">
            <v>No</v>
          </cell>
          <cell r="V711" t="str">
            <v>No</v>
          </cell>
          <cell r="W711" t="str">
            <v/>
          </cell>
        </row>
        <row r="712">
          <cell r="B712">
            <v>64056</v>
          </cell>
          <cell r="C712">
            <v>85</v>
          </cell>
          <cell r="D712" t="str">
            <v>BAF Fund</v>
          </cell>
          <cell r="E712" t="str">
            <v>Evelyn Sanders Townhomes Phase II</v>
          </cell>
          <cell r="F712" t="str">
            <v>Evelyn Sanders 2 LP</v>
          </cell>
          <cell r="G712" t="str">
            <v>Womens Community Revitalization Project</v>
          </cell>
          <cell r="H712" t="str">
            <v>Lisa Griffin</v>
          </cell>
          <cell r="I712" t="str">
            <v>Tracey Ferrara</v>
          </cell>
          <cell r="J712" t="str">
            <v>Katherine R. Conlon, CPA</v>
          </cell>
          <cell r="K712">
            <v>40204</v>
          </cell>
          <cell r="L712" t="str">
            <v/>
          </cell>
          <cell r="M712" t="str">
            <v>2026</v>
          </cell>
          <cell r="N712" t="str">
            <v>New</v>
          </cell>
          <cell r="O712">
            <v>40603</v>
          </cell>
          <cell r="P712">
            <v>40571</v>
          </cell>
          <cell r="Q712" t="str">
            <v>YES</v>
          </cell>
          <cell r="R712">
            <v>2018</v>
          </cell>
          <cell r="S712">
            <v>2018</v>
          </cell>
          <cell r="T712" t="str">
            <v>Yes</v>
          </cell>
          <cell r="U712" t="str">
            <v>No</v>
          </cell>
          <cell r="V712" t="str">
            <v>Yes</v>
          </cell>
          <cell r="W712" t="str">
            <v/>
          </cell>
        </row>
        <row r="713">
          <cell r="B713">
            <v>64056</v>
          </cell>
          <cell r="C713">
            <v>15</v>
          </cell>
          <cell r="D713" t="str">
            <v>Morgan Stanley SIF Shared</v>
          </cell>
          <cell r="E713" t="str">
            <v>Evelyn Sanders Townhomes Phase II</v>
          </cell>
          <cell r="F713" t="str">
            <v>Evelyn Sanders 2 LP</v>
          </cell>
          <cell r="G713" t="str">
            <v>Womens Community Revitalization Project</v>
          </cell>
          <cell r="H713" t="str">
            <v>Lisa Griffin</v>
          </cell>
          <cell r="I713" t="str">
            <v>Tracey Ferrara</v>
          </cell>
          <cell r="J713" t="str">
            <v>Katherine R. Conlon, CPA</v>
          </cell>
          <cell r="K713">
            <v>40204</v>
          </cell>
          <cell r="L713" t="str">
            <v/>
          </cell>
          <cell r="M713" t="str">
            <v>2026</v>
          </cell>
          <cell r="N713" t="str">
            <v>New</v>
          </cell>
          <cell r="O713">
            <v>40603</v>
          </cell>
          <cell r="P713">
            <v>40571</v>
          </cell>
          <cell r="Q713" t="str">
            <v>YES</v>
          </cell>
          <cell r="R713">
            <v>2018</v>
          </cell>
          <cell r="S713">
            <v>2018</v>
          </cell>
          <cell r="T713" t="str">
            <v>Yes</v>
          </cell>
          <cell r="U713" t="str">
            <v>No</v>
          </cell>
          <cell r="V713" t="str">
            <v>Yes</v>
          </cell>
          <cell r="W713" t="str">
            <v/>
          </cell>
        </row>
        <row r="714">
          <cell r="B714">
            <v>64067</v>
          </cell>
          <cell r="C714">
            <v>100</v>
          </cell>
          <cell r="D714" t="str">
            <v>NEF 2011 - Resyndication</v>
          </cell>
          <cell r="E714" t="str">
            <v>Normandy Townhomes</v>
          </cell>
          <cell r="F714" t="str">
            <v>Normandy Townhomes Limited Partnership</v>
          </cell>
          <cell r="G714" t="str">
            <v>MetroPlains, LLC</v>
          </cell>
          <cell r="H714" t="str">
            <v>Samuel Stephens</v>
          </cell>
          <cell r="I714" t="str">
            <v>Jennifer Rivera</v>
          </cell>
          <cell r="J714" t="str">
            <v>Eide Bailly LLP (Salt Lake City)</v>
          </cell>
          <cell r="K714">
            <v>40162</v>
          </cell>
          <cell r="L714" t="str">
            <v/>
          </cell>
          <cell r="M714" t="str">
            <v>2024</v>
          </cell>
          <cell r="N714" t="str">
            <v>New</v>
          </cell>
          <cell r="O714">
            <v>40391</v>
          </cell>
          <cell r="P714">
            <v>40388</v>
          </cell>
          <cell r="Q714" t="str">
            <v>NO</v>
          </cell>
          <cell r="R714" t="str">
            <v/>
          </cell>
          <cell r="S714"/>
          <cell r="T714" t="str">
            <v>No</v>
          </cell>
          <cell r="U714" t="str">
            <v>No</v>
          </cell>
          <cell r="V714" t="str">
            <v>No</v>
          </cell>
          <cell r="W714" t="str">
            <v/>
          </cell>
        </row>
        <row r="715">
          <cell r="B715">
            <v>64075</v>
          </cell>
          <cell r="C715">
            <v>100</v>
          </cell>
          <cell r="D715" t="str">
            <v>NEF 2009</v>
          </cell>
          <cell r="E715" t="str">
            <v>Itom A'e</v>
          </cell>
          <cell r="F715" t="str">
            <v>Itom A'e, LP</v>
          </cell>
          <cell r="G715" t="str">
            <v xml:space="preserve">Guadalupe Development Corporation, Inc. </v>
          </cell>
          <cell r="H715" t="str">
            <v>Wade Okada</v>
          </cell>
          <cell r="I715" t="str">
            <v>Laura Pishion</v>
          </cell>
          <cell r="J715" t="str">
            <v>Dauby O' Connor &amp; Zaleski LLC</v>
          </cell>
          <cell r="K715">
            <v>40171</v>
          </cell>
          <cell r="L715" t="str">
            <v/>
          </cell>
          <cell r="M715" t="str">
            <v>2025</v>
          </cell>
          <cell r="N715" t="str">
            <v>New</v>
          </cell>
          <cell r="O715">
            <v>40452</v>
          </cell>
          <cell r="P715">
            <v>40478</v>
          </cell>
          <cell r="Q715" t="str">
            <v>NO</v>
          </cell>
          <cell r="R715" t="str">
            <v/>
          </cell>
          <cell r="S715"/>
          <cell r="T715" t="str">
            <v>No</v>
          </cell>
          <cell r="U715" t="str">
            <v>No</v>
          </cell>
          <cell r="V715" t="str">
            <v>No</v>
          </cell>
          <cell r="W715" t="str">
            <v/>
          </cell>
        </row>
        <row r="716">
          <cell r="B716">
            <v>64076</v>
          </cell>
          <cell r="C716">
            <v>100</v>
          </cell>
          <cell r="D716" t="str">
            <v>Regional Fund VII</v>
          </cell>
          <cell r="E716" t="str">
            <v>Liberty Apartments at Parkside (aka Housing for Veteran's of Canandaigua)</v>
          </cell>
          <cell r="F716" t="str">
            <v>5251 Parkside Limited Partnership</v>
          </cell>
          <cell r="G716" t="str">
            <v>3D Development Group, LLC (NY)</v>
          </cell>
          <cell r="H716" t="str">
            <v>Lisa Taylor</v>
          </cell>
          <cell r="I716" t="str">
            <v>Tracey Ferrara</v>
          </cell>
          <cell r="J716" t="str">
            <v>EFPR Group</v>
          </cell>
          <cell r="K716">
            <v>42304</v>
          </cell>
          <cell r="L716" t="str">
            <v/>
          </cell>
          <cell r="M716" t="str">
            <v>2032</v>
          </cell>
          <cell r="N716" t="str">
            <v>New</v>
          </cell>
          <cell r="O716">
            <v>42644</v>
          </cell>
          <cell r="P716">
            <v>42873</v>
          </cell>
          <cell r="Q716" t="str">
            <v>YES</v>
          </cell>
          <cell r="R716">
            <v>2018</v>
          </cell>
          <cell r="S716">
            <v>2018</v>
          </cell>
          <cell r="T716" t="str">
            <v>Yes</v>
          </cell>
          <cell r="U716" t="str">
            <v>Yes</v>
          </cell>
          <cell r="V716" t="str">
            <v>Yes</v>
          </cell>
          <cell r="W716" t="str">
            <v/>
          </cell>
        </row>
        <row r="717">
          <cell r="B717">
            <v>64078</v>
          </cell>
          <cell r="C717">
            <v>85</v>
          </cell>
          <cell r="D717" t="str">
            <v>BAF II Fund</v>
          </cell>
          <cell r="E717" t="str">
            <v>Cedarwoods Apartments</v>
          </cell>
          <cell r="F717" t="str">
            <v>Common Ground Cedarwoods Housing LLC</v>
          </cell>
          <cell r="G717" t="str">
            <v>Breaking Ground Housing Development Fund Corporation</v>
          </cell>
          <cell r="H717" t="str">
            <v>Kimberly Pereira</v>
          </cell>
          <cell r="I717" t="str">
            <v>Tracey Ferrara</v>
          </cell>
          <cell r="J717" t="str">
            <v>CohnReznick (NY)</v>
          </cell>
          <cell r="K717">
            <v>40463</v>
          </cell>
          <cell r="L717" t="str">
            <v/>
          </cell>
          <cell r="M717" t="str">
            <v>2026</v>
          </cell>
          <cell r="N717" t="str">
            <v>New</v>
          </cell>
          <cell r="O717">
            <v>40968</v>
          </cell>
          <cell r="P717">
            <v>40996</v>
          </cell>
          <cell r="Q717" t="str">
            <v>NO</v>
          </cell>
          <cell r="R717" t="str">
            <v/>
          </cell>
          <cell r="S717"/>
          <cell r="T717" t="str">
            <v>No</v>
          </cell>
          <cell r="U717" t="str">
            <v>No</v>
          </cell>
          <cell r="V717" t="str">
            <v>No</v>
          </cell>
          <cell r="W717" t="str">
            <v/>
          </cell>
        </row>
        <row r="718">
          <cell r="B718">
            <v>64078</v>
          </cell>
          <cell r="C718">
            <v>15</v>
          </cell>
          <cell r="D718" t="str">
            <v>Morgan Stanley SIF Shared</v>
          </cell>
          <cell r="E718" t="str">
            <v>Cedarwoods Apartments</v>
          </cell>
          <cell r="F718" t="str">
            <v>Common Ground Cedarwoods Housing LLC</v>
          </cell>
          <cell r="G718" t="str">
            <v>Breaking Ground Housing Development Fund Corporation</v>
          </cell>
          <cell r="H718" t="str">
            <v>Kimberly Pereira</v>
          </cell>
          <cell r="I718" t="str">
            <v>Tracey Ferrara</v>
          </cell>
          <cell r="J718" t="str">
            <v>CohnReznick (NY)</v>
          </cell>
          <cell r="K718">
            <v>40463</v>
          </cell>
          <cell r="L718" t="str">
            <v/>
          </cell>
          <cell r="M718" t="str">
            <v>2026</v>
          </cell>
          <cell r="N718" t="str">
            <v>New</v>
          </cell>
          <cell r="O718">
            <v>40968</v>
          </cell>
          <cell r="P718">
            <v>40996</v>
          </cell>
          <cell r="Q718" t="str">
            <v>NO</v>
          </cell>
          <cell r="R718" t="str">
            <v/>
          </cell>
          <cell r="S718"/>
          <cell r="T718" t="str">
            <v>No</v>
          </cell>
          <cell r="U718" t="str">
            <v>No</v>
          </cell>
          <cell r="V718" t="str">
            <v>No</v>
          </cell>
          <cell r="W718" t="str">
            <v/>
          </cell>
        </row>
        <row r="719">
          <cell r="B719">
            <v>64080</v>
          </cell>
          <cell r="C719">
            <v>100</v>
          </cell>
          <cell r="D719" t="str">
            <v>BAF III Fund</v>
          </cell>
          <cell r="E719" t="str">
            <v>Fair Haven Mutual Housing</v>
          </cell>
          <cell r="F719" t="str">
            <v>Fair Haven Mutual Housing Limited Partnership</v>
          </cell>
          <cell r="G719" t="str">
            <v>NeighborWorks New Horizons/Mut Hsng of S Centr CT</v>
          </cell>
          <cell r="H719" t="str">
            <v>Jessica Polak</v>
          </cell>
          <cell r="I719" t="str">
            <v>Tracey Ferrara</v>
          </cell>
          <cell r="J719" t="str">
            <v>Carter, Hayes &amp; Associates, PC</v>
          </cell>
          <cell r="K719">
            <v>40892</v>
          </cell>
          <cell r="L719" t="str">
            <v/>
          </cell>
          <cell r="M719" t="str">
            <v>2027</v>
          </cell>
          <cell r="N719" t="str">
            <v>Gut Rehab</v>
          </cell>
          <cell r="O719" t="str">
            <v/>
          </cell>
          <cell r="P719">
            <v>41592</v>
          </cell>
          <cell r="Q719" t="str">
            <v>NO</v>
          </cell>
          <cell r="R719" t="str">
            <v/>
          </cell>
          <cell r="S719"/>
          <cell r="T719" t="str">
            <v>No</v>
          </cell>
          <cell r="U719" t="str">
            <v>No</v>
          </cell>
          <cell r="V719" t="str">
            <v>No</v>
          </cell>
          <cell r="W719" t="str">
            <v/>
          </cell>
        </row>
        <row r="720">
          <cell r="B720">
            <v>64081</v>
          </cell>
          <cell r="C720">
            <v>100</v>
          </cell>
          <cell r="D720" t="str">
            <v>Morgan Stanley SIF Single</v>
          </cell>
          <cell r="E720" t="str">
            <v>Dewitt Supportive Housing</v>
          </cell>
          <cell r="F720" t="str">
            <v>DeWitt Supportive Housing, L.P.</v>
          </cell>
          <cell r="G720" t="str">
            <v>Southern Tier Environments for Living (STEL)</v>
          </cell>
          <cell r="H720" t="str">
            <v>Lisa Taylor</v>
          </cell>
          <cell r="I720" t="str">
            <v>Tracey Ferrara</v>
          </cell>
          <cell r="J720" t="str">
            <v>EFPR Group</v>
          </cell>
          <cell r="K720">
            <v>40541</v>
          </cell>
          <cell r="L720" t="str">
            <v/>
          </cell>
          <cell r="M720" t="str">
            <v>2027</v>
          </cell>
          <cell r="N720" t="str">
            <v>New</v>
          </cell>
          <cell r="O720">
            <v>40954</v>
          </cell>
          <cell r="P720">
            <v>41093</v>
          </cell>
          <cell r="Q720" t="str">
            <v>YES</v>
          </cell>
          <cell r="R720">
            <v>2022</v>
          </cell>
          <cell r="S720"/>
          <cell r="T720" t="str">
            <v>No</v>
          </cell>
          <cell r="U720" t="str">
            <v>No</v>
          </cell>
          <cell r="V720" t="str">
            <v>No</v>
          </cell>
          <cell r="W720" t="str">
            <v/>
          </cell>
        </row>
        <row r="721">
          <cell r="B721">
            <v>64082</v>
          </cell>
          <cell r="C721">
            <v>100</v>
          </cell>
          <cell r="D721" t="str">
            <v>TD Banknorth 2009</v>
          </cell>
          <cell r="E721" t="str">
            <v>Noel Pointer</v>
          </cell>
          <cell r="F721" t="str">
            <v>BSDC 790 Lafayette Avenue Limited Partnership</v>
          </cell>
          <cell r="G721" t="str">
            <v>Bridge Street Development Corp. (BSDC)</v>
          </cell>
          <cell r="H721" t="str">
            <v>Rayla Maurin</v>
          </cell>
          <cell r="I721" t="str">
            <v>Lisa Taylor</v>
          </cell>
          <cell r="J721" t="str">
            <v>Vargas &amp; Rivera</v>
          </cell>
          <cell r="K721">
            <v>40766</v>
          </cell>
          <cell r="L721" t="str">
            <v/>
          </cell>
          <cell r="M721" t="str">
            <v>2026</v>
          </cell>
          <cell r="N721" t="str">
            <v>New</v>
          </cell>
          <cell r="O721">
            <v>41244</v>
          </cell>
          <cell r="P721">
            <v>41270</v>
          </cell>
          <cell r="Q721" t="str">
            <v>NO</v>
          </cell>
          <cell r="R721" t="str">
            <v/>
          </cell>
          <cell r="S721"/>
          <cell r="T721"/>
          <cell r="U721" t="str">
            <v>No</v>
          </cell>
          <cell r="V721" t="str">
            <v>No</v>
          </cell>
          <cell r="W721" t="str">
            <v>No</v>
          </cell>
        </row>
        <row r="722">
          <cell r="B722">
            <v>64091</v>
          </cell>
          <cell r="C722">
            <v>100</v>
          </cell>
          <cell r="D722" t="str">
            <v>NEF 2009</v>
          </cell>
          <cell r="E722" t="str">
            <v>Sakowitz Apartments</v>
          </cell>
          <cell r="F722" t="str">
            <v>Sakowitz SRO, Ltd.</v>
          </cell>
          <cell r="G722" t="str">
            <v>New Hope Housing, Inc.</v>
          </cell>
          <cell r="H722" t="str">
            <v>Sandy Baker</v>
          </cell>
          <cell r="I722" t="str">
            <v>Jennifer Rivera</v>
          </cell>
          <cell r="J722" t="str">
            <v>Novogradac &amp; Company LLP (Austin)</v>
          </cell>
          <cell r="K722">
            <v>40057</v>
          </cell>
          <cell r="L722" t="str">
            <v/>
          </cell>
          <cell r="M722" t="str">
            <v>2026</v>
          </cell>
          <cell r="N722" t="str">
            <v>New</v>
          </cell>
          <cell r="O722">
            <v>40422</v>
          </cell>
          <cell r="P722">
            <v>40487</v>
          </cell>
          <cell r="Q722" t="str">
            <v>NO</v>
          </cell>
          <cell r="R722" t="str">
            <v/>
          </cell>
          <cell r="S722"/>
          <cell r="T722" t="str">
            <v>No</v>
          </cell>
          <cell r="U722" t="str">
            <v>No</v>
          </cell>
          <cell r="V722" t="str">
            <v>No</v>
          </cell>
          <cell r="W722" t="str">
            <v/>
          </cell>
        </row>
        <row r="723">
          <cell r="B723">
            <v>64092</v>
          </cell>
          <cell r="C723">
            <v>100</v>
          </cell>
          <cell r="D723" t="str">
            <v>BNY Single Investor Fund</v>
          </cell>
          <cell r="E723" t="str">
            <v>York Commons</v>
          </cell>
          <cell r="F723" t="str">
            <v>York Commons LP</v>
          </cell>
          <cell r="G723" t="str">
            <v>Affirmative Investments, Inc</v>
          </cell>
          <cell r="H723" t="str">
            <v>Lisa Griffin</v>
          </cell>
          <cell r="I723" t="str">
            <v>Tracey Ferrara</v>
          </cell>
          <cell r="J723" t="str">
            <v>Affordable Housing Accountants LTD</v>
          </cell>
          <cell r="K723">
            <v>40056</v>
          </cell>
          <cell r="L723" t="str">
            <v/>
          </cell>
          <cell r="M723" t="str">
            <v>2025</v>
          </cell>
          <cell r="N723" t="str">
            <v>Substantial Rehab</v>
          </cell>
          <cell r="O723">
            <v>40513</v>
          </cell>
          <cell r="P723">
            <v>40491</v>
          </cell>
          <cell r="Q723" t="str">
            <v>NO</v>
          </cell>
          <cell r="R723" t="str">
            <v/>
          </cell>
          <cell r="S723"/>
          <cell r="T723" t="str">
            <v>No</v>
          </cell>
          <cell r="U723" t="str">
            <v>No</v>
          </cell>
          <cell r="V723" t="str">
            <v>No</v>
          </cell>
          <cell r="W723" t="str">
            <v/>
          </cell>
        </row>
        <row r="724">
          <cell r="B724">
            <v>64093</v>
          </cell>
          <cell r="C724">
            <v>100</v>
          </cell>
          <cell r="D724" t="str">
            <v>BAF Fund</v>
          </cell>
          <cell r="E724" t="str">
            <v>Clare Midtown</v>
          </cell>
          <cell r="F724" t="str">
            <v>Clare Hiawatha Limited Partnership</v>
          </cell>
          <cell r="G724" t="str">
            <v>Clare Housing</v>
          </cell>
          <cell r="H724" t="str">
            <v>Samuel Stephens</v>
          </cell>
          <cell r="I724" t="str">
            <v>Jennifer Rivera</v>
          </cell>
          <cell r="J724" t="str">
            <v>Mahoney Ulbrich Christiansen Russ</v>
          </cell>
          <cell r="K724">
            <v>40304</v>
          </cell>
          <cell r="L724" t="str">
            <v/>
          </cell>
          <cell r="M724" t="str">
            <v>2025</v>
          </cell>
          <cell r="N724" t="str">
            <v>New</v>
          </cell>
          <cell r="O724">
            <v>40603</v>
          </cell>
          <cell r="P724">
            <v>40602</v>
          </cell>
          <cell r="Q724" t="str">
            <v>NO</v>
          </cell>
          <cell r="R724" t="str">
            <v/>
          </cell>
          <cell r="S724"/>
          <cell r="T724" t="str">
            <v>No</v>
          </cell>
          <cell r="U724" t="str">
            <v>No</v>
          </cell>
          <cell r="V724" t="str">
            <v>No</v>
          </cell>
          <cell r="W724" t="str">
            <v/>
          </cell>
        </row>
        <row r="725">
          <cell r="B725">
            <v>64096</v>
          </cell>
          <cell r="C725">
            <v>100</v>
          </cell>
          <cell r="D725" t="str">
            <v>BOACHIF VI</v>
          </cell>
          <cell r="E725" t="str">
            <v>Zapata Apartments</v>
          </cell>
          <cell r="F725" t="str">
            <v>Zapata Apartments Limited Partnership</v>
          </cell>
          <cell r="G725" t="str">
            <v>Bickerdike Redevelopment Corporation</v>
          </cell>
          <cell r="H725" t="str">
            <v>Eileen Kelly</v>
          </cell>
          <cell r="I725" t="str">
            <v>Jennifer Rivera</v>
          </cell>
          <cell r="J725" t="str">
            <v>RubinBrown LLP (Chicago)</v>
          </cell>
          <cell r="K725">
            <v>40813</v>
          </cell>
          <cell r="L725" t="str">
            <v/>
          </cell>
          <cell r="M725" t="str">
            <v>2028</v>
          </cell>
          <cell r="N725" t="str">
            <v>New</v>
          </cell>
          <cell r="O725">
            <v>41306</v>
          </cell>
          <cell r="P725">
            <v>41600</v>
          </cell>
          <cell r="Q725" t="str">
            <v>YES</v>
          </cell>
          <cell r="R725">
            <v>2018</v>
          </cell>
          <cell r="S725">
            <v>2018</v>
          </cell>
          <cell r="T725" t="str">
            <v>Yes</v>
          </cell>
          <cell r="U725" t="str">
            <v>Yes</v>
          </cell>
          <cell r="V725" t="str">
            <v>Yes</v>
          </cell>
          <cell r="W725" t="str">
            <v/>
          </cell>
        </row>
        <row r="726">
          <cell r="B726">
            <v>64102</v>
          </cell>
          <cell r="C726">
            <v>100</v>
          </cell>
          <cell r="D726" t="str">
            <v>BAF Fund</v>
          </cell>
          <cell r="E726" t="str">
            <v>Fond du Lac Townhomes</v>
          </cell>
          <cell r="F726" t="str">
            <v>Fond du Lac Townhomes, LLC</v>
          </cell>
          <cell r="G726" t="str">
            <v xml:space="preserve">Commonwealth Development Corporation </v>
          </cell>
          <cell r="H726" t="str">
            <v>Zoila Natera-Sandoval</v>
          </cell>
          <cell r="I726" t="str">
            <v>Jennifer Rivera</v>
          </cell>
          <cell r="J726" t="str">
            <v>Tidwell Group (Atlanta)</v>
          </cell>
          <cell r="K726">
            <v>40156</v>
          </cell>
          <cell r="L726" t="str">
            <v/>
          </cell>
          <cell r="M726" t="str">
            <v>2025</v>
          </cell>
          <cell r="N726" t="str">
            <v>New</v>
          </cell>
          <cell r="O726" t="str">
            <v/>
          </cell>
          <cell r="P726">
            <v>40487</v>
          </cell>
          <cell r="Q726" t="str">
            <v>NO</v>
          </cell>
          <cell r="R726" t="str">
            <v/>
          </cell>
          <cell r="S726"/>
          <cell r="T726" t="str">
            <v>No</v>
          </cell>
          <cell r="U726" t="str">
            <v>No</v>
          </cell>
          <cell r="V726" t="str">
            <v>No</v>
          </cell>
          <cell r="W726" t="str">
            <v/>
          </cell>
        </row>
        <row r="727">
          <cell r="B727">
            <v>64111</v>
          </cell>
          <cell r="C727">
            <v>100</v>
          </cell>
          <cell r="D727" t="str">
            <v>BAF Fund</v>
          </cell>
          <cell r="E727" t="str">
            <v>Homes of Oakridge Phase II</v>
          </cell>
          <cell r="F727" t="str">
            <v>Oakridge Neighborhood Associates Phase II, Limited Partnership</v>
          </cell>
          <cell r="G727" t="str">
            <v xml:space="preserve">Newbury Development Co. </v>
          </cell>
          <cell r="H727" t="str">
            <v>Kelly Wiegman</v>
          </cell>
          <cell r="I727" t="str">
            <v>Jennifer Rivera</v>
          </cell>
          <cell r="J727" t="str">
            <v>McGowen Hurst Clark &amp; Smith, P.C.</v>
          </cell>
          <cell r="K727">
            <v>40135</v>
          </cell>
          <cell r="L727" t="str">
            <v/>
          </cell>
          <cell r="M727" t="str">
            <v>2025</v>
          </cell>
          <cell r="N727" t="str">
            <v>Substantial Rehab</v>
          </cell>
          <cell r="O727">
            <v>40513</v>
          </cell>
          <cell r="P727">
            <v>40430</v>
          </cell>
          <cell r="Q727" t="str">
            <v>NO</v>
          </cell>
          <cell r="R727" t="str">
            <v/>
          </cell>
          <cell r="S727"/>
          <cell r="T727" t="str">
            <v>No</v>
          </cell>
          <cell r="U727" t="str">
            <v>No</v>
          </cell>
          <cell r="V727" t="str">
            <v>No</v>
          </cell>
          <cell r="W727" t="str">
            <v/>
          </cell>
        </row>
        <row r="728">
          <cell r="B728">
            <v>64124</v>
          </cell>
          <cell r="C728">
            <v>100</v>
          </cell>
          <cell r="D728" t="str">
            <v>BAF Fund</v>
          </cell>
          <cell r="E728" t="str">
            <v>Notre Dame Apartments (NE)</v>
          </cell>
          <cell r="F728" t="str">
            <v>Notre Dame Apartments, LLC</v>
          </cell>
          <cell r="G728" t="str">
            <v>Central States Development, LLC</v>
          </cell>
          <cell r="H728" t="str">
            <v>Alyssa Brown</v>
          </cell>
          <cell r="I728" t="str">
            <v>Jennifer Rivera</v>
          </cell>
          <cell r="J728" t="str">
            <v xml:space="preserve">The McMillen Company, PC </v>
          </cell>
          <cell r="K728">
            <v>40479</v>
          </cell>
          <cell r="L728" t="str">
            <v/>
          </cell>
          <cell r="M728" t="str">
            <v>2026</v>
          </cell>
          <cell r="N728" t="str">
            <v>Gut Rehab</v>
          </cell>
          <cell r="O728">
            <v>40848</v>
          </cell>
          <cell r="P728">
            <v>40892</v>
          </cell>
          <cell r="Q728" t="str">
            <v>NO</v>
          </cell>
          <cell r="R728" t="str">
            <v/>
          </cell>
          <cell r="S728"/>
          <cell r="T728" t="str">
            <v>No</v>
          </cell>
          <cell r="U728" t="str">
            <v>No</v>
          </cell>
          <cell r="V728" t="str">
            <v>No</v>
          </cell>
          <cell r="W728" t="str">
            <v/>
          </cell>
        </row>
        <row r="729">
          <cell r="B729">
            <v>64149</v>
          </cell>
          <cell r="C729">
            <v>100</v>
          </cell>
          <cell r="D729" t="str">
            <v>TD Banknorth 2009</v>
          </cell>
          <cell r="E729" t="str">
            <v>Muscoota</v>
          </cell>
          <cell r="F729" t="str">
            <v>Muscoota Hope LLC</v>
          </cell>
          <cell r="G729" t="str">
            <v>Hope Community, Inc.(NY)</v>
          </cell>
          <cell r="H729" t="str">
            <v>David Rozan</v>
          </cell>
          <cell r="I729" t="str">
            <v>Lisa Taylor</v>
          </cell>
          <cell r="J729" t="str">
            <v>BKD LLP (New York)</v>
          </cell>
          <cell r="K729">
            <v>40359</v>
          </cell>
          <cell r="L729" t="str">
            <v/>
          </cell>
          <cell r="M729" t="str">
            <v>2026</v>
          </cell>
          <cell r="N729" t="str">
            <v>Moderate Rehab</v>
          </cell>
          <cell r="O729" t="str">
            <v/>
          </cell>
          <cell r="P729">
            <v>40830</v>
          </cell>
          <cell r="Q729" t="str">
            <v>YES</v>
          </cell>
          <cell r="R729">
            <v>2018</v>
          </cell>
          <cell r="S729">
            <v>2019</v>
          </cell>
          <cell r="T729"/>
          <cell r="U729" t="str">
            <v>Yes</v>
          </cell>
          <cell r="V729" t="str">
            <v>Yes</v>
          </cell>
          <cell r="W729" t="str">
            <v/>
          </cell>
        </row>
        <row r="730">
          <cell r="B730">
            <v>64168</v>
          </cell>
          <cell r="C730">
            <v>92.17</v>
          </cell>
          <cell r="D730" t="str">
            <v>BAF Fund</v>
          </cell>
          <cell r="E730" t="str">
            <v>Evergreen at Vista Ridge</v>
          </cell>
          <cell r="F730" t="str">
            <v>Vista Ridge Senior Community, L.P.</v>
          </cell>
          <cell r="G730" t="str">
            <v>Churchill Senior Residential, LLC</v>
          </cell>
          <cell r="H730" t="str">
            <v>Alyssa Brown</v>
          </cell>
          <cell r="I730" t="str">
            <v>Jennifer Rivera</v>
          </cell>
          <cell r="J730" t="str">
            <v>Novogradac &amp; Company LLP (Austin)</v>
          </cell>
          <cell r="K730">
            <v>40210</v>
          </cell>
          <cell r="L730" t="str">
            <v/>
          </cell>
          <cell r="M730" t="str">
            <v>2026</v>
          </cell>
          <cell r="N730" t="str">
            <v>New</v>
          </cell>
          <cell r="O730">
            <v>40664</v>
          </cell>
          <cell r="P730">
            <v>40553</v>
          </cell>
          <cell r="Q730" t="str">
            <v>NO</v>
          </cell>
          <cell r="R730" t="str">
            <v/>
          </cell>
          <cell r="S730"/>
          <cell r="T730" t="str">
            <v>No</v>
          </cell>
          <cell r="U730" t="str">
            <v>No</v>
          </cell>
          <cell r="V730" t="str">
            <v>No</v>
          </cell>
          <cell r="W730" t="str">
            <v/>
          </cell>
        </row>
        <row r="731">
          <cell r="B731">
            <v>64168</v>
          </cell>
          <cell r="C731">
            <v>7.83</v>
          </cell>
          <cell r="D731" t="str">
            <v>Morgan Stanley SIF Shared</v>
          </cell>
          <cell r="E731" t="str">
            <v>Evergreen at Vista Ridge</v>
          </cell>
          <cell r="F731" t="str">
            <v>Vista Ridge Senior Community, L.P.</v>
          </cell>
          <cell r="G731" t="str">
            <v>Churchill Senior Residential, LLC</v>
          </cell>
          <cell r="H731" t="str">
            <v>Alyssa Brown</v>
          </cell>
          <cell r="I731" t="str">
            <v>Jennifer Rivera</v>
          </cell>
          <cell r="J731" t="str">
            <v>Novogradac &amp; Company LLP (Austin)</v>
          </cell>
          <cell r="K731">
            <v>40210</v>
          </cell>
          <cell r="L731" t="str">
            <v/>
          </cell>
          <cell r="M731" t="str">
            <v>2026</v>
          </cell>
          <cell r="N731" t="str">
            <v>New</v>
          </cell>
          <cell r="O731">
            <v>40664</v>
          </cell>
          <cell r="P731">
            <v>40553</v>
          </cell>
          <cell r="Q731" t="str">
            <v>NO</v>
          </cell>
          <cell r="R731" t="str">
            <v/>
          </cell>
          <cell r="S731"/>
          <cell r="T731" t="str">
            <v>No</v>
          </cell>
          <cell r="U731" t="str">
            <v>No</v>
          </cell>
          <cell r="V731" t="str">
            <v>No</v>
          </cell>
          <cell r="W731" t="str">
            <v/>
          </cell>
        </row>
        <row r="732">
          <cell r="B732">
            <v>64187</v>
          </cell>
          <cell r="C732">
            <v>15</v>
          </cell>
          <cell r="D732" t="str">
            <v>NYEF 2004</v>
          </cell>
          <cell r="E732" t="str">
            <v>Eighth Avenue NEP</v>
          </cell>
          <cell r="F732" t="str">
            <v>Gloria Homes Apts. L.P.</v>
          </cell>
          <cell r="G732" t="str">
            <v>N.Y. Residential Property Works Inc.</v>
          </cell>
          <cell r="H732" t="str">
            <v>Rayla Maurin</v>
          </cell>
          <cell r="I732" t="str">
            <v>Lisa Taylor</v>
          </cell>
          <cell r="J732" t="str">
            <v>Tyrone Anthony Sellers, CPA</v>
          </cell>
          <cell r="K732">
            <v>40920</v>
          </cell>
          <cell r="L732" t="str">
            <v/>
          </cell>
          <cell r="M732" t="str">
            <v>2026</v>
          </cell>
          <cell r="N732" t="str">
            <v>Gut Rehab</v>
          </cell>
          <cell r="O732">
            <v>40920</v>
          </cell>
          <cell r="P732">
            <v>40920</v>
          </cell>
          <cell r="Q732" t="str">
            <v>NO</v>
          </cell>
          <cell r="R732" t="str">
            <v/>
          </cell>
          <cell r="S732"/>
          <cell r="T732" t="str">
            <v>No</v>
          </cell>
          <cell r="U732" t="str">
            <v>No</v>
          </cell>
          <cell r="V732" t="str">
            <v>No</v>
          </cell>
          <cell r="W732" t="str">
            <v/>
          </cell>
        </row>
        <row r="733">
          <cell r="B733">
            <v>64187</v>
          </cell>
          <cell r="C733">
            <v>10</v>
          </cell>
          <cell r="D733" t="str">
            <v>NYEF 2006</v>
          </cell>
          <cell r="E733" t="str">
            <v>Eighth Avenue NEP</v>
          </cell>
          <cell r="F733" t="str">
            <v>Gloria Homes Apts. L.P.</v>
          </cell>
          <cell r="G733" t="str">
            <v>N.Y. Residential Property Works Inc.</v>
          </cell>
          <cell r="H733" t="str">
            <v>Rayla Maurin</v>
          </cell>
          <cell r="I733" t="str">
            <v>Lisa Taylor</v>
          </cell>
          <cell r="J733" t="str">
            <v>Tyrone Anthony Sellers, CPA</v>
          </cell>
          <cell r="K733">
            <v>40920</v>
          </cell>
          <cell r="L733" t="str">
            <v/>
          </cell>
          <cell r="M733" t="str">
            <v>2026</v>
          </cell>
          <cell r="N733" t="str">
            <v>Gut Rehab</v>
          </cell>
          <cell r="O733">
            <v>40920</v>
          </cell>
          <cell r="P733">
            <v>40920</v>
          </cell>
          <cell r="Q733" t="str">
            <v>NO</v>
          </cell>
          <cell r="R733" t="str">
            <v/>
          </cell>
          <cell r="S733"/>
          <cell r="T733" t="str">
            <v>No</v>
          </cell>
          <cell r="U733" t="str">
            <v>No</v>
          </cell>
          <cell r="V733" t="str">
            <v>No</v>
          </cell>
          <cell r="W733" t="str">
            <v/>
          </cell>
        </row>
        <row r="734">
          <cell r="B734">
            <v>64187</v>
          </cell>
          <cell r="C734">
            <v>75</v>
          </cell>
          <cell r="D734" t="str">
            <v>NYEF 2008</v>
          </cell>
          <cell r="E734" t="str">
            <v>Eighth Avenue NEP</v>
          </cell>
          <cell r="F734" t="str">
            <v>Gloria Homes Apts. L.P.</v>
          </cell>
          <cell r="G734" t="str">
            <v>N.Y. Residential Property Works Inc.</v>
          </cell>
          <cell r="H734" t="str">
            <v>Rayla Maurin</v>
          </cell>
          <cell r="I734" t="str">
            <v>Lisa Taylor</v>
          </cell>
          <cell r="J734" t="str">
            <v>Tyrone Anthony Sellers, CPA</v>
          </cell>
          <cell r="K734">
            <v>40920</v>
          </cell>
          <cell r="L734" t="str">
            <v/>
          </cell>
          <cell r="M734" t="str">
            <v>2026</v>
          </cell>
          <cell r="N734" t="str">
            <v>Gut Rehab</v>
          </cell>
          <cell r="O734">
            <v>40920</v>
          </cell>
          <cell r="P734">
            <v>40920</v>
          </cell>
          <cell r="Q734" t="str">
            <v>NO</v>
          </cell>
          <cell r="R734" t="str">
            <v/>
          </cell>
          <cell r="S734"/>
          <cell r="T734" t="str">
            <v>No</v>
          </cell>
          <cell r="U734" t="str">
            <v>No</v>
          </cell>
          <cell r="V734" t="str">
            <v>No</v>
          </cell>
          <cell r="W734" t="str">
            <v/>
          </cell>
        </row>
        <row r="735">
          <cell r="B735">
            <v>64217</v>
          </cell>
          <cell r="C735">
            <v>85</v>
          </cell>
          <cell r="D735" t="str">
            <v>BAF Fund</v>
          </cell>
          <cell r="E735" t="str">
            <v>Near North Community Housing Project</v>
          </cell>
          <cell r="F735" t="str">
            <v>North Side Community Limited Partnership</v>
          </cell>
          <cell r="G735" t="str">
            <v>Project for Pride in Living, Inc.</v>
          </cell>
          <cell r="H735" t="str">
            <v>Samuel Stephens</v>
          </cell>
          <cell r="I735" t="str">
            <v>Jennifer Rivera</v>
          </cell>
          <cell r="J735" t="str">
            <v>Mahoney Ulbrich Christiansen Russ</v>
          </cell>
          <cell r="K735">
            <v>40240</v>
          </cell>
          <cell r="L735" t="str">
            <v/>
          </cell>
          <cell r="M735" t="str">
            <v>2024</v>
          </cell>
          <cell r="N735" t="str">
            <v>Substantial Rehab</v>
          </cell>
          <cell r="O735">
            <v>40452</v>
          </cell>
          <cell r="P735">
            <v>40240</v>
          </cell>
          <cell r="Q735" t="str">
            <v>NO</v>
          </cell>
          <cell r="R735" t="str">
            <v/>
          </cell>
          <cell r="S735"/>
          <cell r="T735" t="str">
            <v>No</v>
          </cell>
          <cell r="U735" t="str">
            <v>No</v>
          </cell>
          <cell r="V735" t="str">
            <v>No</v>
          </cell>
          <cell r="W735" t="str">
            <v/>
          </cell>
        </row>
        <row r="736">
          <cell r="B736">
            <v>64217</v>
          </cell>
          <cell r="C736">
            <v>15</v>
          </cell>
          <cell r="D736" t="str">
            <v>Morgan Stanley SIF Shared</v>
          </cell>
          <cell r="E736" t="str">
            <v>Near North Community Housing Project</v>
          </cell>
          <cell r="F736" t="str">
            <v>North Side Community Limited Partnership</v>
          </cell>
          <cell r="G736" t="str">
            <v>Project for Pride in Living, Inc.</v>
          </cell>
          <cell r="H736" t="str">
            <v>Samuel Stephens</v>
          </cell>
          <cell r="I736" t="str">
            <v>Jennifer Rivera</v>
          </cell>
          <cell r="J736" t="str">
            <v>Mahoney Ulbrich Christiansen Russ</v>
          </cell>
          <cell r="K736">
            <v>40240</v>
          </cell>
          <cell r="L736" t="str">
            <v/>
          </cell>
          <cell r="M736" t="str">
            <v>2024</v>
          </cell>
          <cell r="N736" t="str">
            <v>Substantial Rehab</v>
          </cell>
          <cell r="O736">
            <v>40452</v>
          </cell>
          <cell r="P736">
            <v>40240</v>
          </cell>
          <cell r="Q736" t="str">
            <v>NO</v>
          </cell>
          <cell r="R736" t="str">
            <v/>
          </cell>
          <cell r="S736"/>
          <cell r="T736" t="str">
            <v>No</v>
          </cell>
          <cell r="U736" t="str">
            <v>No</v>
          </cell>
          <cell r="V736" t="str">
            <v>No</v>
          </cell>
          <cell r="W736" t="str">
            <v/>
          </cell>
        </row>
        <row r="737">
          <cell r="B737">
            <v>64218</v>
          </cell>
          <cell r="C737">
            <v>100</v>
          </cell>
          <cell r="D737" t="str">
            <v>BOACHIF VI</v>
          </cell>
          <cell r="E737" t="str">
            <v>Sepulveda Apartments I</v>
          </cell>
          <cell r="F737" t="str">
            <v>ND Sepulveda I, L.P.</v>
          </cell>
          <cell r="G737" t="str">
            <v>A Community of Friends</v>
          </cell>
          <cell r="H737" t="str">
            <v>Gina Nelson</v>
          </cell>
          <cell r="I737" t="str">
            <v>Laura Pishion</v>
          </cell>
          <cell r="J737" t="str">
            <v>Keller &amp; Associates, LLP</v>
          </cell>
          <cell r="K737">
            <v>40886</v>
          </cell>
          <cell r="L737" t="str">
            <v/>
          </cell>
          <cell r="M737" t="str">
            <v>2028</v>
          </cell>
          <cell r="N737" t="str">
            <v>Gut Rehab</v>
          </cell>
          <cell r="O737">
            <v>41426</v>
          </cell>
          <cell r="P737">
            <v>41484</v>
          </cell>
          <cell r="Q737" t="str">
            <v>NO</v>
          </cell>
          <cell r="R737" t="str">
            <v/>
          </cell>
          <cell r="S737"/>
          <cell r="T737" t="str">
            <v>No</v>
          </cell>
          <cell r="U737" t="str">
            <v>No</v>
          </cell>
          <cell r="V737" t="str">
            <v>No</v>
          </cell>
          <cell r="W737" t="str">
            <v/>
          </cell>
        </row>
        <row r="738">
          <cell r="B738">
            <v>64219</v>
          </cell>
          <cell r="C738">
            <v>100</v>
          </cell>
          <cell r="D738" t="str">
            <v>BOACHIF VI</v>
          </cell>
          <cell r="E738" t="str">
            <v>Sepulveda Apartments II</v>
          </cell>
          <cell r="F738" t="str">
            <v>ND Sepulveda II, L.P.</v>
          </cell>
          <cell r="G738" t="str">
            <v>A Community of Friends</v>
          </cell>
          <cell r="H738" t="str">
            <v>Gina Nelson</v>
          </cell>
          <cell r="I738" t="str">
            <v>Laura Pishion</v>
          </cell>
          <cell r="J738" t="str">
            <v>Keller &amp; Associates, LLP</v>
          </cell>
          <cell r="K738">
            <v>40886</v>
          </cell>
          <cell r="L738" t="str">
            <v/>
          </cell>
          <cell r="M738" t="str">
            <v>2028</v>
          </cell>
          <cell r="N738" t="str">
            <v>Gut Rehab</v>
          </cell>
          <cell r="O738">
            <v>41426</v>
          </cell>
          <cell r="P738">
            <v>41484</v>
          </cell>
          <cell r="Q738" t="str">
            <v>NO</v>
          </cell>
          <cell r="R738" t="str">
            <v/>
          </cell>
          <cell r="S738"/>
          <cell r="T738" t="str">
            <v>No</v>
          </cell>
          <cell r="U738" t="str">
            <v>No</v>
          </cell>
          <cell r="V738" t="str">
            <v>No</v>
          </cell>
          <cell r="W738" t="str">
            <v/>
          </cell>
        </row>
        <row r="739">
          <cell r="B739">
            <v>64220</v>
          </cell>
          <cell r="C739">
            <v>100</v>
          </cell>
          <cell r="D739" t="str">
            <v>BAF Fund</v>
          </cell>
          <cell r="E739" t="str">
            <v>Lexington Farms Subdivision</v>
          </cell>
          <cell r="F739" t="str">
            <v>Lexington Farms, L.P.</v>
          </cell>
          <cell r="G739" t="str">
            <v>Capstone Development Group, LLC</v>
          </cell>
          <cell r="H739" t="str">
            <v>Eileen Kelly</v>
          </cell>
          <cell r="I739" t="str">
            <v>Jennifer Rivera</v>
          </cell>
          <cell r="J739" t="str">
            <v/>
          </cell>
          <cell r="K739">
            <v>40400</v>
          </cell>
          <cell r="L739" t="str">
            <v/>
          </cell>
          <cell r="M739" t="str">
            <v>2026</v>
          </cell>
          <cell r="N739" t="str">
            <v>New</v>
          </cell>
          <cell r="O739" t="str">
            <v/>
          </cell>
          <cell r="P739">
            <v>40772</v>
          </cell>
          <cell r="Q739" t="str">
            <v>NO</v>
          </cell>
          <cell r="R739" t="str">
            <v/>
          </cell>
          <cell r="S739"/>
          <cell r="T739" t="str">
            <v>No</v>
          </cell>
          <cell r="U739" t="str">
            <v>No</v>
          </cell>
          <cell r="V739" t="str">
            <v>No</v>
          </cell>
          <cell r="W739" t="str">
            <v/>
          </cell>
        </row>
        <row r="740">
          <cell r="B740">
            <v>64225</v>
          </cell>
          <cell r="C740">
            <v>100</v>
          </cell>
          <cell r="D740" t="str">
            <v>TD Banknorth 2009</v>
          </cell>
          <cell r="E740" t="str">
            <v>Vyse Avenue</v>
          </cell>
          <cell r="F740" t="str">
            <v>1710 Vyse Avenue Limited Partnership</v>
          </cell>
          <cell r="G740" t="str">
            <v>Community Access, Inc.</v>
          </cell>
          <cell r="H740" t="str">
            <v>Lisa Taylor</v>
          </cell>
          <cell r="I740" t="str">
            <v>Tracey Ferrara</v>
          </cell>
          <cell r="J740" t="str">
            <v>BDO USA LLP (New York, NY)</v>
          </cell>
          <cell r="K740">
            <v>40533</v>
          </cell>
          <cell r="L740" t="str">
            <v/>
          </cell>
          <cell r="M740" t="str">
            <v>2027</v>
          </cell>
          <cell r="N740" t="str">
            <v>New</v>
          </cell>
          <cell r="O740">
            <v>41000</v>
          </cell>
          <cell r="P740">
            <v>40990</v>
          </cell>
          <cell r="Q740" t="str">
            <v>YES</v>
          </cell>
          <cell r="R740">
            <v>2018</v>
          </cell>
          <cell r="S740">
            <v>2019</v>
          </cell>
          <cell r="T740"/>
          <cell r="U740" t="str">
            <v>Yes</v>
          </cell>
          <cell r="V740" t="str">
            <v>Yes</v>
          </cell>
          <cell r="W740" t="str">
            <v>Yes</v>
          </cell>
        </row>
        <row r="741">
          <cell r="B741">
            <v>64228</v>
          </cell>
          <cell r="C741">
            <v>100</v>
          </cell>
          <cell r="D741" t="str">
            <v>NYEF 2006</v>
          </cell>
          <cell r="E741" t="str">
            <v>Union Avenue (NY)</v>
          </cell>
          <cell r="F741" t="str">
            <v xml:space="preserve">Union Avenue Cluster, L.P. </v>
          </cell>
          <cell r="G741" t="str">
            <v>Innovative Property Management &amp; Development Inc.</v>
          </cell>
          <cell r="H741" t="str">
            <v>Christopher Perkowski</v>
          </cell>
          <cell r="I741" t="str">
            <v>Tania Garrido</v>
          </cell>
          <cell r="J741" t="str">
            <v>Vargas &amp; Rivera</v>
          </cell>
          <cell r="K741">
            <v>39932</v>
          </cell>
          <cell r="L741" t="str">
            <v/>
          </cell>
          <cell r="M741" t="str">
            <v>2024</v>
          </cell>
          <cell r="N741" t="str">
            <v>Substantial Rehab</v>
          </cell>
          <cell r="O741" t="str">
            <v/>
          </cell>
          <cell r="P741">
            <v>40261</v>
          </cell>
          <cell r="Q741" t="str">
            <v>YES</v>
          </cell>
          <cell r="R741">
            <v>2018</v>
          </cell>
          <cell r="S741">
            <v>2018</v>
          </cell>
          <cell r="T741" t="str">
            <v>Yes</v>
          </cell>
          <cell r="U741" t="str">
            <v>Yes</v>
          </cell>
          <cell r="V741" t="str">
            <v>Yes</v>
          </cell>
          <cell r="W741" t="str">
            <v/>
          </cell>
        </row>
        <row r="742">
          <cell r="B742">
            <v>64233</v>
          </cell>
          <cell r="C742">
            <v>100</v>
          </cell>
          <cell r="D742" t="str">
            <v>NEF 2011</v>
          </cell>
          <cell r="E742" t="str">
            <v>Marshall Commons</v>
          </cell>
          <cell r="F742" t="str">
            <v>Marshall Commons Limited Partnership</v>
          </cell>
          <cell r="G742" t="str">
            <v>New Neighborhoods, Inc. (NNI)</v>
          </cell>
          <cell r="H742" t="str">
            <v>Kimberly Pereira</v>
          </cell>
          <cell r="I742" t="str">
            <v>Tracey Ferrara</v>
          </cell>
          <cell r="J742" t="str">
            <v>Whittlesey</v>
          </cell>
          <cell r="K742">
            <v>40773</v>
          </cell>
          <cell r="L742" t="str">
            <v/>
          </cell>
          <cell r="M742" t="str">
            <v>2026</v>
          </cell>
          <cell r="N742" t="str">
            <v>New</v>
          </cell>
          <cell r="O742">
            <v>41153</v>
          </cell>
          <cell r="P742">
            <v>41183</v>
          </cell>
          <cell r="Q742" t="str">
            <v>YES</v>
          </cell>
          <cell r="R742">
            <v>2022</v>
          </cell>
          <cell r="S742"/>
          <cell r="T742" t="str">
            <v>No</v>
          </cell>
          <cell r="U742" t="str">
            <v>No</v>
          </cell>
          <cell r="V742" t="str">
            <v>No</v>
          </cell>
          <cell r="W742" t="str">
            <v/>
          </cell>
        </row>
        <row r="743">
          <cell r="B743">
            <v>64236</v>
          </cell>
          <cell r="C743">
            <v>100</v>
          </cell>
          <cell r="D743" t="str">
            <v>NEF 2011 - Resyndication</v>
          </cell>
          <cell r="E743" t="str">
            <v>Hope Manor Apartments</v>
          </cell>
          <cell r="F743" t="str">
            <v>West Side Veterans Housing L.P.</v>
          </cell>
          <cell r="G743" t="str">
            <v>Volunteers of America of Illinois</v>
          </cell>
          <cell r="H743" t="str">
            <v>Erica Arellano</v>
          </cell>
          <cell r="I743" t="str">
            <v>Jennifer Rivera</v>
          </cell>
          <cell r="J743" t="str">
            <v>Baker Tilly Virchow Krause, LLP (Madison)</v>
          </cell>
          <cell r="K743">
            <v>40452</v>
          </cell>
          <cell r="L743" t="str">
            <v/>
          </cell>
          <cell r="M743" t="str">
            <v>2027</v>
          </cell>
          <cell r="N743" t="str">
            <v>New</v>
          </cell>
          <cell r="O743">
            <v>40878</v>
          </cell>
          <cell r="P743">
            <v>40896</v>
          </cell>
          <cell r="Q743" t="str">
            <v>NO</v>
          </cell>
          <cell r="R743" t="str">
            <v/>
          </cell>
          <cell r="S743"/>
          <cell r="T743" t="str">
            <v>No</v>
          </cell>
          <cell r="U743" t="str">
            <v>No</v>
          </cell>
          <cell r="V743" t="str">
            <v>No</v>
          </cell>
          <cell r="W743" t="str">
            <v/>
          </cell>
        </row>
        <row r="744">
          <cell r="B744">
            <v>64240</v>
          </cell>
          <cell r="C744">
            <v>100</v>
          </cell>
          <cell r="D744" t="str">
            <v>Wells Fargo SIF</v>
          </cell>
          <cell r="E744" t="str">
            <v>Brisas de Paz Apartments</v>
          </cell>
          <cell r="F744" t="str">
            <v>Brisas de Paz Associates, L.P.</v>
          </cell>
          <cell r="G744" t="str">
            <v>Coachella Valley Housing Coalition</v>
          </cell>
          <cell r="H744" t="str">
            <v>Malcolm Wells</v>
          </cell>
          <cell r="I744" t="str">
            <v>Laura Pishion</v>
          </cell>
          <cell r="J744" t="str">
            <v>Thomas Tomaszewski, CPA - El Dorado Hills</v>
          </cell>
          <cell r="K744">
            <v>40617</v>
          </cell>
          <cell r="L744" t="str">
            <v/>
          </cell>
          <cell r="M744" t="str">
            <v>2026</v>
          </cell>
          <cell r="N744" t="str">
            <v>New</v>
          </cell>
          <cell r="O744">
            <v>41030</v>
          </cell>
          <cell r="P744">
            <v>41039</v>
          </cell>
          <cell r="Q744" t="str">
            <v>NO</v>
          </cell>
          <cell r="R744" t="str">
            <v/>
          </cell>
          <cell r="S744"/>
          <cell r="T744" t="str">
            <v>No</v>
          </cell>
          <cell r="U744" t="str">
            <v>No</v>
          </cell>
          <cell r="V744" t="str">
            <v>No</v>
          </cell>
          <cell r="W744" t="str">
            <v/>
          </cell>
        </row>
        <row r="745">
          <cell r="B745">
            <v>64242</v>
          </cell>
          <cell r="C745">
            <v>100</v>
          </cell>
          <cell r="D745" t="str">
            <v>BAF Fund</v>
          </cell>
          <cell r="E745" t="str">
            <v>Collier Garden</v>
          </cell>
          <cell r="F745" t="str">
            <v>Collier Garden LLC</v>
          </cell>
          <cell r="G745" t="str">
            <v>Star-Holdings of Illinois, L.L.C.</v>
          </cell>
          <cell r="H745" t="str">
            <v>Eileen Kelly</v>
          </cell>
          <cell r="I745" t="str">
            <v>Jennifer Rivera</v>
          </cell>
          <cell r="J745" t="str">
            <v>Dauby O' Connor &amp; Zaleski LLC</v>
          </cell>
          <cell r="K745">
            <v>40161</v>
          </cell>
          <cell r="L745" t="str">
            <v/>
          </cell>
          <cell r="M745" t="str">
            <v>2024</v>
          </cell>
          <cell r="N745" t="str">
            <v>Moderate Rehab</v>
          </cell>
          <cell r="O745">
            <v>40513</v>
          </cell>
          <cell r="P745">
            <v>40161</v>
          </cell>
          <cell r="Q745" t="str">
            <v>YES</v>
          </cell>
          <cell r="R745">
            <v>2022</v>
          </cell>
          <cell r="S745"/>
          <cell r="T745" t="str">
            <v>No</v>
          </cell>
          <cell r="U745" t="str">
            <v>No</v>
          </cell>
          <cell r="V745" t="str">
            <v>No</v>
          </cell>
          <cell r="W745" t="str">
            <v/>
          </cell>
        </row>
        <row r="746">
          <cell r="B746">
            <v>64243</v>
          </cell>
          <cell r="C746">
            <v>100</v>
          </cell>
          <cell r="D746" t="str">
            <v>Wells Fargo SIF III</v>
          </cell>
          <cell r="E746" t="str">
            <v>Citrus Grove -  Secondary 2015</v>
          </cell>
          <cell r="F746" t="str">
            <v>Citrus Grove, LP</v>
          </cell>
          <cell r="G746" t="str">
            <v>Orange Housing Development Corporation (OHDC)</v>
          </cell>
          <cell r="H746" t="str">
            <v>Gina Nelson</v>
          </cell>
          <cell r="I746" t="str">
            <v>Laura Pishion</v>
          </cell>
          <cell r="J746" t="str">
            <v>Keller &amp; Associates, LLP</v>
          </cell>
          <cell r="K746">
            <v>40169</v>
          </cell>
          <cell r="L746" t="str">
            <v/>
          </cell>
          <cell r="M746" t="str">
            <v>2026</v>
          </cell>
          <cell r="N746" t="str">
            <v>New</v>
          </cell>
          <cell r="O746">
            <v>40544</v>
          </cell>
          <cell r="P746">
            <v>40394</v>
          </cell>
          <cell r="Q746" t="str">
            <v>YES</v>
          </cell>
          <cell r="R746">
            <v>2018</v>
          </cell>
          <cell r="S746">
            <v>2018</v>
          </cell>
          <cell r="T746" t="str">
            <v>Yes</v>
          </cell>
          <cell r="U746" t="str">
            <v>Yes</v>
          </cell>
          <cell r="V746" t="str">
            <v>Yes</v>
          </cell>
          <cell r="W746" t="str">
            <v/>
          </cell>
        </row>
        <row r="747">
          <cell r="B747">
            <v>64281</v>
          </cell>
          <cell r="C747">
            <v>100</v>
          </cell>
          <cell r="D747" t="str">
            <v>NYEF 2008</v>
          </cell>
          <cell r="E747" t="str">
            <v>Cooper Street NEP</v>
          </cell>
          <cell r="F747" t="str">
            <v>Cooper and Decatur, LP</v>
          </cell>
          <cell r="G747" t="str">
            <v>Direct Building Management</v>
          </cell>
          <cell r="H747" t="str">
            <v>Rayla Maurin</v>
          </cell>
          <cell r="I747" t="str">
            <v>Lisa Taylor</v>
          </cell>
          <cell r="J747" t="str">
            <v>Arlia &amp; Associates CPA's LLP</v>
          </cell>
          <cell r="K747">
            <v>40093</v>
          </cell>
          <cell r="L747" t="str">
            <v/>
          </cell>
          <cell r="M747" t="str">
            <v>2024</v>
          </cell>
          <cell r="N747" t="str">
            <v>Gut Rehab</v>
          </cell>
          <cell r="O747" t="str">
            <v/>
          </cell>
          <cell r="P747">
            <v>40238</v>
          </cell>
          <cell r="Q747" t="str">
            <v>YES</v>
          </cell>
          <cell r="R747">
            <v>2018</v>
          </cell>
          <cell r="S747">
            <v>2018</v>
          </cell>
          <cell r="T747" t="str">
            <v>Yes</v>
          </cell>
          <cell r="U747" t="str">
            <v>No</v>
          </cell>
          <cell r="V747" t="str">
            <v>Yes</v>
          </cell>
          <cell r="W747" t="str">
            <v/>
          </cell>
        </row>
        <row r="748">
          <cell r="B748">
            <v>64291</v>
          </cell>
          <cell r="C748">
            <v>100</v>
          </cell>
          <cell r="D748" t="str">
            <v>BAF Fund</v>
          </cell>
          <cell r="E748" t="str">
            <v>Sungate Villas II</v>
          </cell>
          <cell r="F748" t="str">
            <v>Sungate Villa II Prescott Valley</v>
          </cell>
          <cell r="G748" t="str">
            <v xml:space="preserve">WESCAP Real Estate Services </v>
          </cell>
          <cell r="H748" t="str">
            <v>Wade Okada</v>
          </cell>
          <cell r="I748" t="str">
            <v>Laura Pishion</v>
          </cell>
          <cell r="J748" t="str">
            <v>Novogradac &amp; Company LLP (San Rafael)</v>
          </cell>
          <cell r="K748">
            <v>40165</v>
          </cell>
          <cell r="L748" t="str">
            <v/>
          </cell>
          <cell r="M748" t="str">
            <v>2024</v>
          </cell>
          <cell r="N748" t="str">
            <v>New</v>
          </cell>
          <cell r="O748">
            <v>40452</v>
          </cell>
          <cell r="P748">
            <v>40422</v>
          </cell>
          <cell r="Q748" t="str">
            <v>NO</v>
          </cell>
          <cell r="R748" t="str">
            <v/>
          </cell>
          <cell r="S748"/>
          <cell r="T748" t="str">
            <v>No</v>
          </cell>
          <cell r="U748" t="str">
            <v>No</v>
          </cell>
          <cell r="V748" t="str">
            <v>No</v>
          </cell>
          <cell r="W748" t="str">
            <v/>
          </cell>
        </row>
        <row r="749">
          <cell r="B749">
            <v>64297</v>
          </cell>
          <cell r="C749">
            <v>100</v>
          </cell>
          <cell r="D749" t="str">
            <v>NEF 2009</v>
          </cell>
          <cell r="E749" t="str">
            <v>AD Price Senior Housing</v>
          </cell>
          <cell r="F749" t="str">
            <v>AD Price II LLC</v>
          </cell>
          <cell r="G749" t="str">
            <v>Buffalo Municipal Housing Authority</v>
          </cell>
          <cell r="H749" t="str">
            <v>Jessica Polak</v>
          </cell>
          <cell r="I749" t="str">
            <v>Tracey Ferrara</v>
          </cell>
          <cell r="J749" t="str">
            <v>Freed Maxick CPAs, PC</v>
          </cell>
          <cell r="K749">
            <v>40147</v>
          </cell>
          <cell r="L749" t="str">
            <v/>
          </cell>
          <cell r="M749" t="str">
            <v>2025</v>
          </cell>
          <cell r="N749" t="str">
            <v>New</v>
          </cell>
          <cell r="O749">
            <v>40664</v>
          </cell>
          <cell r="P749">
            <v>40694</v>
          </cell>
          <cell r="Q749" t="str">
            <v>NO</v>
          </cell>
          <cell r="R749" t="str">
            <v/>
          </cell>
          <cell r="S749"/>
          <cell r="T749" t="str">
            <v>No</v>
          </cell>
          <cell r="U749" t="str">
            <v>No</v>
          </cell>
          <cell r="V749" t="str">
            <v>No</v>
          </cell>
          <cell r="W749" t="str">
            <v/>
          </cell>
        </row>
        <row r="750">
          <cell r="B750">
            <v>64299</v>
          </cell>
          <cell r="C750">
            <v>85</v>
          </cell>
          <cell r="D750" t="str">
            <v>BAF Fund</v>
          </cell>
          <cell r="E750" t="str">
            <v>Palisades Park (UT)</v>
          </cell>
          <cell r="F750" t="str">
            <v>Palisades Park Limited Partnership</v>
          </cell>
          <cell r="G750" t="str">
            <v>Community Development Inc.(ID)</v>
          </cell>
          <cell r="H750" t="str">
            <v>Teresa Mondou</v>
          </cell>
          <cell r="I750" t="str">
            <v>Laura Pishion</v>
          </cell>
          <cell r="J750" t="str">
            <v>Leavitt, Christensen &amp; Co., PLLC</v>
          </cell>
          <cell r="K750">
            <v>40352</v>
          </cell>
          <cell r="L750" t="str">
            <v/>
          </cell>
          <cell r="M750" t="str">
            <v>2026</v>
          </cell>
          <cell r="N750" t="str">
            <v>New</v>
          </cell>
          <cell r="O750">
            <v>40634</v>
          </cell>
          <cell r="P750">
            <v>40623</v>
          </cell>
          <cell r="Q750" t="str">
            <v>NO</v>
          </cell>
          <cell r="R750" t="str">
            <v/>
          </cell>
          <cell r="S750"/>
          <cell r="T750" t="str">
            <v>No</v>
          </cell>
          <cell r="U750" t="str">
            <v>No</v>
          </cell>
          <cell r="V750" t="str">
            <v>No</v>
          </cell>
          <cell r="W750" t="str">
            <v/>
          </cell>
        </row>
        <row r="751">
          <cell r="B751">
            <v>64299</v>
          </cell>
          <cell r="C751">
            <v>15</v>
          </cell>
          <cell r="D751" t="str">
            <v>Morgan Stanley SIF Shared</v>
          </cell>
          <cell r="E751" t="str">
            <v>Palisades Park (UT)</v>
          </cell>
          <cell r="F751" t="str">
            <v>Palisades Park Limited Partnership</v>
          </cell>
          <cell r="G751" t="str">
            <v>Community Development Inc.(ID)</v>
          </cell>
          <cell r="H751" t="str">
            <v>Teresa Mondou</v>
          </cell>
          <cell r="I751" t="str">
            <v>Laura Pishion</v>
          </cell>
          <cell r="J751" t="str">
            <v>Leavitt, Christensen &amp; Co., PLLC</v>
          </cell>
          <cell r="K751">
            <v>40352</v>
          </cell>
          <cell r="L751" t="str">
            <v/>
          </cell>
          <cell r="M751" t="str">
            <v>2026</v>
          </cell>
          <cell r="N751" t="str">
            <v>New</v>
          </cell>
          <cell r="O751">
            <v>40634</v>
          </cell>
          <cell r="P751">
            <v>40623</v>
          </cell>
          <cell r="Q751" t="str">
            <v>NO</v>
          </cell>
          <cell r="R751" t="str">
            <v/>
          </cell>
          <cell r="S751"/>
          <cell r="T751" t="str">
            <v>No</v>
          </cell>
          <cell r="U751" t="str">
            <v>No</v>
          </cell>
          <cell r="V751" t="str">
            <v>No</v>
          </cell>
          <cell r="W751" t="str">
            <v/>
          </cell>
        </row>
        <row r="752">
          <cell r="B752">
            <v>64305</v>
          </cell>
          <cell r="C752">
            <v>100</v>
          </cell>
          <cell r="D752" t="str">
            <v>BAF Fund</v>
          </cell>
          <cell r="E752" t="str">
            <v>Blackstone Valley Gateway</v>
          </cell>
          <cell r="F752" t="str">
            <v>Blackstone Valley Gateways Limited Partnership</v>
          </cell>
          <cell r="G752" t="str">
            <v>Pawtucket Central Falls Development Corporation</v>
          </cell>
          <cell r="H752" t="str">
            <v>Jessica Polak</v>
          </cell>
          <cell r="I752" t="str">
            <v>Tracey Ferrara</v>
          </cell>
          <cell r="J752" t="str">
            <v>Damiano, Burk &amp; Nuttall, P.C.</v>
          </cell>
          <cell r="K752">
            <v>40156</v>
          </cell>
          <cell r="L752" t="str">
            <v/>
          </cell>
          <cell r="M752" t="str">
            <v>2024</v>
          </cell>
          <cell r="N752" t="str">
            <v>Gut Rehab</v>
          </cell>
          <cell r="O752">
            <v>40695</v>
          </cell>
          <cell r="P752">
            <v>40767</v>
          </cell>
          <cell r="Q752" t="str">
            <v>NO</v>
          </cell>
          <cell r="R752" t="str">
            <v/>
          </cell>
          <cell r="S752"/>
          <cell r="T752" t="str">
            <v>No</v>
          </cell>
          <cell r="U752" t="str">
            <v>No</v>
          </cell>
          <cell r="V752" t="str">
            <v>No</v>
          </cell>
          <cell r="W752" t="str">
            <v/>
          </cell>
        </row>
        <row r="753">
          <cell r="B753">
            <v>64307</v>
          </cell>
          <cell r="C753">
            <v>100</v>
          </cell>
          <cell r="D753" t="str">
            <v>BAF Fund</v>
          </cell>
          <cell r="E753" t="str">
            <v>LePage Village</v>
          </cell>
          <cell r="F753" t="str">
            <v>LePage Affordable Housing LLC</v>
          </cell>
          <cell r="G753" t="str">
            <v xml:space="preserve">The Caleb Foundation, Inc. </v>
          </cell>
          <cell r="H753" t="str">
            <v>Jessica Polak</v>
          </cell>
          <cell r="I753" t="str">
            <v>Tracey Ferrara</v>
          </cell>
          <cell r="J753" t="str">
            <v>Otis Atwell CPA</v>
          </cell>
          <cell r="K753">
            <v>40336</v>
          </cell>
          <cell r="L753" t="str">
            <v/>
          </cell>
          <cell r="M753" t="str">
            <v>2026</v>
          </cell>
          <cell r="N753" t="str">
            <v>New</v>
          </cell>
          <cell r="O753">
            <v>40695</v>
          </cell>
          <cell r="P753">
            <v>40752</v>
          </cell>
          <cell r="Q753" t="str">
            <v>NO</v>
          </cell>
          <cell r="R753" t="str">
            <v/>
          </cell>
          <cell r="S753"/>
          <cell r="T753" t="str">
            <v>No</v>
          </cell>
          <cell r="U753" t="str">
            <v>No</v>
          </cell>
          <cell r="V753" t="str">
            <v>No</v>
          </cell>
          <cell r="W753" t="str">
            <v/>
          </cell>
        </row>
        <row r="754">
          <cell r="B754">
            <v>64316</v>
          </cell>
          <cell r="C754">
            <v>100</v>
          </cell>
          <cell r="D754" t="str">
            <v>NEF 2009</v>
          </cell>
          <cell r="E754" t="str">
            <v>South View Senior Apts</v>
          </cell>
          <cell r="F754" t="str">
            <v>South View Senior Apartments, LLLP</v>
          </cell>
          <cell r="G754" t="str">
            <v>CT Development</v>
          </cell>
          <cell r="H754" t="str">
            <v>Eileen Kelly</v>
          </cell>
          <cell r="I754" t="str">
            <v>Jennifer Rivera</v>
          </cell>
          <cell r="J754" t="str">
            <v>RSM (Des Moines)</v>
          </cell>
          <cell r="K754">
            <v>40074</v>
          </cell>
          <cell r="L754" t="str">
            <v/>
          </cell>
          <cell r="M754" t="str">
            <v>2023</v>
          </cell>
          <cell r="N754" t="str">
            <v>New</v>
          </cell>
          <cell r="O754">
            <v>40057</v>
          </cell>
          <cell r="P754">
            <v>40045</v>
          </cell>
          <cell r="Q754" t="str">
            <v>NO</v>
          </cell>
          <cell r="R754" t="str">
            <v/>
          </cell>
          <cell r="S754"/>
          <cell r="T754" t="str">
            <v>No</v>
          </cell>
          <cell r="U754" t="str">
            <v>No</v>
          </cell>
          <cell r="V754" t="str">
            <v>No</v>
          </cell>
          <cell r="W754" t="str">
            <v/>
          </cell>
        </row>
        <row r="755">
          <cell r="B755">
            <v>64319</v>
          </cell>
          <cell r="C755">
            <v>100</v>
          </cell>
          <cell r="D755" t="str">
            <v>BAF II Fund</v>
          </cell>
          <cell r="E755" t="str">
            <v>Rickman House</v>
          </cell>
          <cell r="F755" t="str">
            <v>Rickman House Preservation LDHA LP</v>
          </cell>
          <cell r="G755" t="str">
            <v>Housing Resources, Inc. (MI)</v>
          </cell>
          <cell r="H755" t="str">
            <v>Zoila Natera-Sandoval</v>
          </cell>
          <cell r="I755" t="str">
            <v>Jennifer Rivera</v>
          </cell>
          <cell r="J755" t="str">
            <v>Maner Costerisan CPAs</v>
          </cell>
          <cell r="K755">
            <v>40529</v>
          </cell>
          <cell r="L755" t="str">
            <v/>
          </cell>
          <cell r="M755" t="str">
            <v>2026</v>
          </cell>
          <cell r="N755" t="str">
            <v>Substantial Rehab</v>
          </cell>
          <cell r="O755">
            <v>41122</v>
          </cell>
          <cell r="P755">
            <v>41124</v>
          </cell>
          <cell r="Q755" t="str">
            <v>NO</v>
          </cell>
          <cell r="R755" t="str">
            <v/>
          </cell>
          <cell r="S755"/>
          <cell r="T755" t="str">
            <v>No</v>
          </cell>
          <cell r="U755" t="str">
            <v>No</v>
          </cell>
          <cell r="V755" t="str">
            <v>No</v>
          </cell>
          <cell r="W755" t="str">
            <v/>
          </cell>
        </row>
        <row r="756">
          <cell r="B756">
            <v>64320</v>
          </cell>
          <cell r="C756">
            <v>100</v>
          </cell>
          <cell r="D756" t="str">
            <v>BAF Fund</v>
          </cell>
          <cell r="E756" t="str">
            <v>Taylor Heights</v>
          </cell>
          <cell r="F756" t="str">
            <v>Taylor Heights Village II, Limited Partnership</v>
          </cell>
          <cell r="G756" t="str">
            <v>Premier Housing Management</v>
          </cell>
          <cell r="H756" t="str">
            <v>Erica Arellano</v>
          </cell>
          <cell r="I756" t="str">
            <v>Jennifer Rivera</v>
          </cell>
          <cell r="J756" t="str">
            <v xml:space="preserve">Denman &amp; Company, LLP  </v>
          </cell>
          <cell r="K756">
            <v>40269</v>
          </cell>
          <cell r="L756" t="str">
            <v/>
          </cell>
          <cell r="M756" t="str">
            <v>2025</v>
          </cell>
          <cell r="N756" t="str">
            <v>Gut Rehab</v>
          </cell>
          <cell r="O756">
            <v>40634</v>
          </cell>
          <cell r="P756">
            <v>40672</v>
          </cell>
          <cell r="Q756" t="str">
            <v>NO</v>
          </cell>
          <cell r="R756" t="str">
            <v/>
          </cell>
          <cell r="S756"/>
          <cell r="T756" t="str">
            <v>No</v>
          </cell>
          <cell r="U756" t="str">
            <v>No</v>
          </cell>
          <cell r="V756" t="str">
            <v>No</v>
          </cell>
          <cell r="W756" t="str">
            <v/>
          </cell>
        </row>
        <row r="757">
          <cell r="B757">
            <v>64323</v>
          </cell>
          <cell r="C757">
            <v>100</v>
          </cell>
          <cell r="D757" t="str">
            <v>BAF Fund</v>
          </cell>
          <cell r="E757" t="str">
            <v>Oak Hill Jackson Brickstones</v>
          </cell>
          <cell r="F757" t="str">
            <v>Oak Hill Jackson Brickstones, LP</v>
          </cell>
          <cell r="G757" t="str">
            <v>Hatch Development Group, LLC</v>
          </cell>
          <cell r="H757" t="str">
            <v>Eileen Kelly</v>
          </cell>
          <cell r="I757" t="str">
            <v>Jennifer Rivera</v>
          </cell>
          <cell r="J757" t="str">
            <v>RSM (Des Moines)</v>
          </cell>
          <cell r="K757">
            <v>40148</v>
          </cell>
          <cell r="L757" t="str">
            <v/>
          </cell>
          <cell r="M757" t="str">
            <v>2026</v>
          </cell>
          <cell r="N757" t="str">
            <v>New</v>
          </cell>
          <cell r="O757">
            <v>40603</v>
          </cell>
          <cell r="P757">
            <v>40707</v>
          </cell>
          <cell r="Q757" t="str">
            <v>NO</v>
          </cell>
          <cell r="R757" t="str">
            <v/>
          </cell>
          <cell r="S757"/>
          <cell r="T757" t="str">
            <v>No</v>
          </cell>
          <cell r="U757" t="str">
            <v>No</v>
          </cell>
          <cell r="V757" t="str">
            <v>No</v>
          </cell>
          <cell r="W757" t="str">
            <v/>
          </cell>
        </row>
        <row r="758">
          <cell r="B758">
            <v>64325</v>
          </cell>
          <cell r="C758">
            <v>90.966800000000006</v>
          </cell>
          <cell r="D758" t="str">
            <v>BAF II Fund</v>
          </cell>
          <cell r="E758" t="str">
            <v>Truax Park Redevelopment</v>
          </cell>
          <cell r="F758" t="str">
            <v>Truax Park Redevelopment, Phase I, LLC</v>
          </cell>
          <cell r="G758" t="str">
            <v>CDA of the City of Madison</v>
          </cell>
          <cell r="H758" t="str">
            <v>Samuel Stephens</v>
          </cell>
          <cell r="I758" t="str">
            <v>Jennifer Rivera</v>
          </cell>
          <cell r="J758" t="str">
            <v>SVA Certified Public Accountants</v>
          </cell>
          <cell r="K758">
            <v>40479</v>
          </cell>
          <cell r="L758" t="str">
            <v/>
          </cell>
          <cell r="M758" t="str">
            <v>2025</v>
          </cell>
          <cell r="N758" t="str">
            <v>Substantial Rehab</v>
          </cell>
          <cell r="O758">
            <v>40878</v>
          </cell>
          <cell r="P758">
            <v>40878</v>
          </cell>
          <cell r="Q758" t="str">
            <v>NO</v>
          </cell>
          <cell r="R758" t="str">
            <v/>
          </cell>
          <cell r="S758"/>
          <cell r="T758" t="str">
            <v>No</v>
          </cell>
          <cell r="U758" t="str">
            <v>No</v>
          </cell>
          <cell r="V758" t="str">
            <v>No</v>
          </cell>
          <cell r="W758" t="str">
            <v/>
          </cell>
        </row>
        <row r="759">
          <cell r="B759">
            <v>64325</v>
          </cell>
          <cell r="C759">
            <v>9.0332000000000008</v>
          </cell>
          <cell r="D759" t="str">
            <v>Morgan Stanley SIF Shared</v>
          </cell>
          <cell r="E759" t="str">
            <v>Truax Park Redevelopment</v>
          </cell>
          <cell r="F759" t="str">
            <v>Truax Park Redevelopment, Phase I, LLC</v>
          </cell>
          <cell r="G759" t="str">
            <v>CDA of the City of Madison</v>
          </cell>
          <cell r="H759" t="str">
            <v>Samuel Stephens</v>
          </cell>
          <cell r="I759" t="str">
            <v>Jennifer Rivera</v>
          </cell>
          <cell r="J759" t="str">
            <v>SVA Certified Public Accountants</v>
          </cell>
          <cell r="K759">
            <v>40479</v>
          </cell>
          <cell r="L759" t="str">
            <v/>
          </cell>
          <cell r="M759" t="str">
            <v>2025</v>
          </cell>
          <cell r="N759" t="str">
            <v>Substantial Rehab</v>
          </cell>
          <cell r="O759">
            <v>40878</v>
          </cell>
          <cell r="P759">
            <v>40878</v>
          </cell>
          <cell r="Q759" t="str">
            <v>NO</v>
          </cell>
          <cell r="R759" t="str">
            <v/>
          </cell>
          <cell r="S759"/>
          <cell r="T759" t="str">
            <v>No</v>
          </cell>
          <cell r="U759" t="str">
            <v>No</v>
          </cell>
          <cell r="V759" t="str">
            <v>No</v>
          </cell>
          <cell r="W759" t="str">
            <v/>
          </cell>
        </row>
        <row r="760">
          <cell r="B760">
            <v>64332</v>
          </cell>
          <cell r="C760">
            <v>100</v>
          </cell>
          <cell r="D760" t="str">
            <v>TD Banknorth 2009</v>
          </cell>
          <cell r="E760" t="str">
            <v>Village at Woodstown</v>
          </cell>
          <cell r="F760" t="str">
            <v>Project Freedom at Woodstown Urban Renewal L.P.</v>
          </cell>
          <cell r="G760" t="str">
            <v xml:space="preserve">Project Freedom, Inc. </v>
          </cell>
          <cell r="H760" t="str">
            <v>Lisa Taylor</v>
          </cell>
          <cell r="I760" t="str">
            <v>Tracey Ferrara</v>
          </cell>
          <cell r="J760" t="str">
            <v>Novogradac &amp; Company LLP (New Jersey)</v>
          </cell>
          <cell r="K760">
            <v>40177</v>
          </cell>
          <cell r="L760" t="str">
            <v/>
          </cell>
          <cell r="M760" t="str">
            <v>2026</v>
          </cell>
          <cell r="N760" t="str">
            <v>New</v>
          </cell>
          <cell r="O760">
            <v>40544</v>
          </cell>
          <cell r="P760">
            <v>40564</v>
          </cell>
          <cell r="Q760" t="str">
            <v>NO</v>
          </cell>
          <cell r="R760" t="str">
            <v/>
          </cell>
          <cell r="S760"/>
          <cell r="T760"/>
          <cell r="U760" t="str">
            <v>No</v>
          </cell>
          <cell r="V760" t="str">
            <v>No</v>
          </cell>
          <cell r="W760" t="str">
            <v>No</v>
          </cell>
        </row>
        <row r="761">
          <cell r="B761">
            <v>64340</v>
          </cell>
          <cell r="C761">
            <v>100</v>
          </cell>
          <cell r="D761" t="str">
            <v>BAF Fund</v>
          </cell>
          <cell r="E761" t="str">
            <v>Summerhill Apartments</v>
          </cell>
          <cell r="F761" t="str">
            <v>Summerhill Limited Partnership</v>
          </cell>
          <cell r="G761" t="str">
            <v>Boise Housing Corporation (BHC)</v>
          </cell>
          <cell r="H761" t="str">
            <v>Justin Sousley</v>
          </cell>
          <cell r="I761" t="str">
            <v>Laura Pishion</v>
          </cell>
          <cell r="J761" t="str">
            <v>Harris &amp; Co., PLLC</v>
          </cell>
          <cell r="K761">
            <v>40157</v>
          </cell>
          <cell r="L761" t="str">
            <v/>
          </cell>
          <cell r="M761" t="str">
            <v>2025</v>
          </cell>
          <cell r="N761" t="str">
            <v>New</v>
          </cell>
          <cell r="O761">
            <v>40391</v>
          </cell>
          <cell r="P761">
            <v>40391</v>
          </cell>
          <cell r="Q761" t="str">
            <v>NO</v>
          </cell>
          <cell r="R761" t="str">
            <v/>
          </cell>
          <cell r="S761"/>
          <cell r="T761" t="str">
            <v>No</v>
          </cell>
          <cell r="U761" t="str">
            <v>No</v>
          </cell>
          <cell r="V761" t="str">
            <v>No</v>
          </cell>
          <cell r="W761" t="str">
            <v/>
          </cell>
        </row>
        <row r="762">
          <cell r="B762">
            <v>64342</v>
          </cell>
          <cell r="C762">
            <v>100</v>
          </cell>
          <cell r="D762" t="str">
            <v>Wells Fargo SIF</v>
          </cell>
          <cell r="E762" t="str">
            <v>Oakridge Park</v>
          </cell>
          <cell r="F762" t="str">
            <v>Oakridge Park Limited Partnership</v>
          </cell>
          <cell r="G762" t="str">
            <v>Northwest Housing Alternatives, Inc. (NHA)</v>
          </cell>
          <cell r="H762" t="str">
            <v>Melanie Niemeyer</v>
          </cell>
          <cell r="I762" t="str">
            <v>Laura Pishion</v>
          </cell>
          <cell r="J762" t="str">
            <v>Loveridge Hunt &amp; Company</v>
          </cell>
          <cell r="K762">
            <v>40527</v>
          </cell>
          <cell r="L762" t="str">
            <v/>
          </cell>
          <cell r="M762" t="str">
            <v>2027</v>
          </cell>
          <cell r="N762" t="str">
            <v>New</v>
          </cell>
          <cell r="O762">
            <v>40848</v>
          </cell>
          <cell r="P762">
            <v>40892</v>
          </cell>
          <cell r="Q762" t="str">
            <v>YES</v>
          </cell>
          <cell r="R762">
            <v>2018</v>
          </cell>
          <cell r="S762">
            <v>2018</v>
          </cell>
          <cell r="T762" t="str">
            <v>Yes</v>
          </cell>
          <cell r="U762" t="str">
            <v>Yes</v>
          </cell>
          <cell r="V762" t="str">
            <v>Yes</v>
          </cell>
          <cell r="W762" t="str">
            <v/>
          </cell>
        </row>
        <row r="763">
          <cell r="B763">
            <v>64353</v>
          </cell>
          <cell r="C763">
            <v>100</v>
          </cell>
          <cell r="D763" t="str">
            <v>BAF Fund</v>
          </cell>
          <cell r="E763" t="str">
            <v>Sierra Ridge Apartments</v>
          </cell>
          <cell r="F763" t="str">
            <v>Sierra Ridge Limited Partership</v>
          </cell>
          <cell r="G763" t="str">
            <v>Community Development Inc.(ID)</v>
          </cell>
          <cell r="H763" t="str">
            <v>Justin Sousley</v>
          </cell>
          <cell r="I763" t="str">
            <v>Laura Pishion</v>
          </cell>
          <cell r="J763" t="str">
            <v>Leavitt, Christensen &amp; Co., PLLC</v>
          </cell>
          <cell r="K763">
            <v>40415</v>
          </cell>
          <cell r="L763" t="str">
            <v/>
          </cell>
          <cell r="M763" t="str">
            <v>2025</v>
          </cell>
          <cell r="N763" t="str">
            <v>New</v>
          </cell>
          <cell r="O763">
            <v>40664</v>
          </cell>
          <cell r="P763">
            <v>40808</v>
          </cell>
          <cell r="Q763" t="str">
            <v>NO</v>
          </cell>
          <cell r="R763" t="str">
            <v/>
          </cell>
          <cell r="S763"/>
          <cell r="T763" t="str">
            <v>No</v>
          </cell>
          <cell r="U763" t="str">
            <v>No</v>
          </cell>
          <cell r="V763" t="str">
            <v>No</v>
          </cell>
          <cell r="W763" t="str">
            <v/>
          </cell>
        </row>
        <row r="764">
          <cell r="B764">
            <v>64356</v>
          </cell>
          <cell r="C764">
            <v>85</v>
          </cell>
          <cell r="D764" t="str">
            <v>BAF Fund</v>
          </cell>
          <cell r="E764" t="str">
            <v>La Terraza</v>
          </cell>
          <cell r="F764" t="str">
            <v>Cannery Housing, LLC</v>
          </cell>
          <cell r="G764" t="str">
            <v>Bethel Development, Inc.</v>
          </cell>
          <cell r="H764" t="str">
            <v>Teresa Mondou</v>
          </cell>
          <cell r="I764" t="str">
            <v>Laura Pishion</v>
          </cell>
          <cell r="J764" t="str">
            <v>Tidwell Group (Columbus, OH)</v>
          </cell>
          <cell r="K764">
            <v>40309</v>
          </cell>
          <cell r="L764" t="str">
            <v/>
          </cell>
          <cell r="M764" t="str">
            <v>2026</v>
          </cell>
          <cell r="N764" t="str">
            <v>New</v>
          </cell>
          <cell r="O764">
            <v>40634</v>
          </cell>
          <cell r="P764">
            <v>40652</v>
          </cell>
          <cell r="Q764" t="str">
            <v>YES</v>
          </cell>
          <cell r="R764">
            <v>2022</v>
          </cell>
          <cell r="S764"/>
          <cell r="T764" t="str">
            <v>No</v>
          </cell>
          <cell r="U764" t="str">
            <v>No</v>
          </cell>
          <cell r="V764" t="str">
            <v>No</v>
          </cell>
          <cell r="W764" t="str">
            <v/>
          </cell>
        </row>
        <row r="765">
          <cell r="B765">
            <v>64356</v>
          </cell>
          <cell r="C765">
            <v>15</v>
          </cell>
          <cell r="D765" t="str">
            <v>Morgan Stanley SIF Shared</v>
          </cell>
          <cell r="E765" t="str">
            <v>La Terraza</v>
          </cell>
          <cell r="F765" t="str">
            <v>Cannery Housing, LLC</v>
          </cell>
          <cell r="G765" t="str">
            <v>Bethel Development, Inc.</v>
          </cell>
          <cell r="H765" t="str">
            <v>Teresa Mondou</v>
          </cell>
          <cell r="I765" t="str">
            <v>Laura Pishion</v>
          </cell>
          <cell r="J765" t="str">
            <v>Tidwell Group (Columbus, OH)</v>
          </cell>
          <cell r="K765">
            <v>40309</v>
          </cell>
          <cell r="L765" t="str">
            <v/>
          </cell>
          <cell r="M765" t="str">
            <v>2026</v>
          </cell>
          <cell r="N765" t="str">
            <v>New</v>
          </cell>
          <cell r="O765">
            <v>40634</v>
          </cell>
          <cell r="P765">
            <v>40652</v>
          </cell>
          <cell r="Q765" t="str">
            <v>YES</v>
          </cell>
          <cell r="R765">
            <v>2022</v>
          </cell>
          <cell r="S765"/>
          <cell r="T765" t="str">
            <v>No</v>
          </cell>
          <cell r="U765" t="str">
            <v>No</v>
          </cell>
          <cell r="V765" t="str">
            <v>No</v>
          </cell>
          <cell r="W765" t="str">
            <v/>
          </cell>
        </row>
        <row r="766">
          <cell r="B766">
            <v>64361</v>
          </cell>
          <cell r="C766">
            <v>85</v>
          </cell>
          <cell r="D766" t="str">
            <v>BAF Fund</v>
          </cell>
          <cell r="E766" t="str">
            <v>Bridge Meadows</v>
          </cell>
          <cell r="F766" t="str">
            <v>Bridge Meadows Senior Housing Limited Partnership</v>
          </cell>
          <cell r="G766" t="str">
            <v>Portland Hope Meadows (PHM)</v>
          </cell>
          <cell r="H766" t="str">
            <v>Melanie Niemeyer</v>
          </cell>
          <cell r="I766" t="str">
            <v>Laura Pishion</v>
          </cell>
          <cell r="J766" t="str">
            <v>Bjorklund Montplaisir, CPA's</v>
          </cell>
          <cell r="K766">
            <v>40317</v>
          </cell>
          <cell r="L766" t="str">
            <v/>
          </cell>
          <cell r="M766" t="str">
            <v>2026</v>
          </cell>
          <cell r="N766" t="str">
            <v>New</v>
          </cell>
          <cell r="O766">
            <v>40664</v>
          </cell>
          <cell r="P766">
            <v>40633</v>
          </cell>
          <cell r="Q766" t="str">
            <v>NO</v>
          </cell>
          <cell r="R766" t="str">
            <v/>
          </cell>
          <cell r="S766"/>
          <cell r="T766" t="str">
            <v>No</v>
          </cell>
          <cell r="U766" t="str">
            <v>No</v>
          </cell>
          <cell r="V766" t="str">
            <v>No</v>
          </cell>
          <cell r="W766" t="str">
            <v/>
          </cell>
        </row>
        <row r="767">
          <cell r="B767">
            <v>64361</v>
          </cell>
          <cell r="C767">
            <v>15</v>
          </cell>
          <cell r="D767" t="str">
            <v>Morgan Stanley SIF Shared</v>
          </cell>
          <cell r="E767" t="str">
            <v>Bridge Meadows</v>
          </cell>
          <cell r="F767" t="str">
            <v>Bridge Meadows Senior Housing Limited Partnership</v>
          </cell>
          <cell r="G767" t="str">
            <v>Portland Hope Meadows (PHM)</v>
          </cell>
          <cell r="H767" t="str">
            <v>Melanie Niemeyer</v>
          </cell>
          <cell r="I767" t="str">
            <v>Laura Pishion</v>
          </cell>
          <cell r="J767" t="str">
            <v>Bjorklund Montplaisir, CPA's</v>
          </cell>
          <cell r="K767">
            <v>40317</v>
          </cell>
          <cell r="L767" t="str">
            <v/>
          </cell>
          <cell r="M767" t="str">
            <v>2026</v>
          </cell>
          <cell r="N767" t="str">
            <v>New</v>
          </cell>
          <cell r="O767">
            <v>40664</v>
          </cell>
          <cell r="P767">
            <v>40633</v>
          </cell>
          <cell r="Q767" t="str">
            <v>NO</v>
          </cell>
          <cell r="R767" t="str">
            <v/>
          </cell>
          <cell r="S767"/>
          <cell r="T767" t="str">
            <v>No</v>
          </cell>
          <cell r="U767" t="str">
            <v>No</v>
          </cell>
          <cell r="V767" t="str">
            <v>No</v>
          </cell>
          <cell r="W767" t="str">
            <v/>
          </cell>
        </row>
        <row r="768">
          <cell r="B768">
            <v>64370</v>
          </cell>
          <cell r="C768">
            <v>20</v>
          </cell>
          <cell r="D768" t="str">
            <v>NEF 2006 II</v>
          </cell>
          <cell r="E768" t="str">
            <v>Creekside Apartments (OR)</v>
          </cell>
          <cell r="F768" t="str">
            <v>Creekside Woods Limited Partnership</v>
          </cell>
          <cell r="G768" t="str">
            <v>Northwest Housing Alternatives, Inc. (NHA)</v>
          </cell>
          <cell r="H768" t="str">
            <v>Melanie Niemeyer</v>
          </cell>
          <cell r="I768" t="str">
            <v>Laura Pishion</v>
          </cell>
          <cell r="J768" t="str">
            <v>Loveridge Hunt &amp; Company</v>
          </cell>
          <cell r="K768">
            <v>40155</v>
          </cell>
          <cell r="L768" t="str">
            <v/>
          </cell>
          <cell r="M768" t="str">
            <v>2025</v>
          </cell>
          <cell r="N768" t="str">
            <v>New</v>
          </cell>
          <cell r="O768">
            <v>40513</v>
          </cell>
          <cell r="P768">
            <v>40500</v>
          </cell>
          <cell r="Q768" t="str">
            <v>NO</v>
          </cell>
          <cell r="R768" t="str">
            <v/>
          </cell>
          <cell r="S768"/>
          <cell r="T768" t="str">
            <v>No</v>
          </cell>
          <cell r="U768" t="str">
            <v>No</v>
          </cell>
          <cell r="V768" t="str">
            <v>No</v>
          </cell>
          <cell r="W768" t="str">
            <v/>
          </cell>
        </row>
        <row r="769">
          <cell r="B769">
            <v>64370</v>
          </cell>
          <cell r="C769">
            <v>80</v>
          </cell>
          <cell r="D769" t="str">
            <v>One Economy I</v>
          </cell>
          <cell r="E769" t="str">
            <v>Creekside Apartments (OR)</v>
          </cell>
          <cell r="F769" t="str">
            <v>Creekside Woods Limited Partnership</v>
          </cell>
          <cell r="G769" t="str">
            <v>Northwest Housing Alternatives, Inc. (NHA)</v>
          </cell>
          <cell r="H769" t="str">
            <v>Melanie Niemeyer</v>
          </cell>
          <cell r="I769" t="str">
            <v>Laura Pishion</v>
          </cell>
          <cell r="J769" t="str">
            <v>Loveridge Hunt &amp; Company</v>
          </cell>
          <cell r="K769">
            <v>40155</v>
          </cell>
          <cell r="L769" t="str">
            <v/>
          </cell>
          <cell r="M769" t="str">
            <v>2025</v>
          </cell>
          <cell r="N769" t="str">
            <v>New</v>
          </cell>
          <cell r="O769">
            <v>40513</v>
          </cell>
          <cell r="P769">
            <v>40500</v>
          </cell>
          <cell r="Q769" t="str">
            <v>NO</v>
          </cell>
          <cell r="R769" t="str">
            <v/>
          </cell>
          <cell r="S769"/>
          <cell r="T769" t="str">
            <v>No</v>
          </cell>
          <cell r="U769" t="str">
            <v>No</v>
          </cell>
          <cell r="V769" t="str">
            <v>No</v>
          </cell>
          <cell r="W769" t="str">
            <v/>
          </cell>
        </row>
        <row r="770">
          <cell r="B770">
            <v>64371</v>
          </cell>
          <cell r="C770">
            <v>85</v>
          </cell>
          <cell r="D770" t="str">
            <v>BAF Fund</v>
          </cell>
          <cell r="E770" t="str">
            <v>Pinecrest Greene</v>
          </cell>
          <cell r="F770" t="str">
            <v>Woda Pinecrest Greene Limited Partnership</v>
          </cell>
          <cell r="G770" t="str">
            <v>Woda Development of Ohio LLC</v>
          </cell>
          <cell r="H770" t="str">
            <v>Lisa Days</v>
          </cell>
          <cell r="I770" t="str">
            <v>Tracey Ferrara</v>
          </cell>
          <cell r="J770" t="str">
            <v>Stemen, Mertens, Stickler CPA &amp; Associates</v>
          </cell>
          <cell r="K770">
            <v>40248</v>
          </cell>
          <cell r="L770" t="str">
            <v/>
          </cell>
          <cell r="M770" t="str">
            <v>2026</v>
          </cell>
          <cell r="N770" t="str">
            <v>New</v>
          </cell>
          <cell r="O770" t="str">
            <v/>
          </cell>
          <cell r="P770">
            <v>40627</v>
          </cell>
          <cell r="Q770" t="str">
            <v>NO</v>
          </cell>
          <cell r="R770" t="str">
            <v/>
          </cell>
          <cell r="S770"/>
          <cell r="T770" t="str">
            <v>No</v>
          </cell>
          <cell r="U770" t="str">
            <v>No</v>
          </cell>
          <cell r="V770" t="str">
            <v>No</v>
          </cell>
          <cell r="W770" t="str">
            <v/>
          </cell>
        </row>
        <row r="771">
          <cell r="B771">
            <v>64371</v>
          </cell>
          <cell r="C771">
            <v>15</v>
          </cell>
          <cell r="D771" t="str">
            <v>Morgan Stanley SIF Shared</v>
          </cell>
          <cell r="E771" t="str">
            <v>Pinecrest Greene</v>
          </cell>
          <cell r="F771" t="str">
            <v>Woda Pinecrest Greene Limited Partnership</v>
          </cell>
          <cell r="G771" t="str">
            <v>Woda Development of Ohio LLC</v>
          </cell>
          <cell r="H771" t="str">
            <v>Lisa Days</v>
          </cell>
          <cell r="I771" t="str">
            <v>Tracey Ferrara</v>
          </cell>
          <cell r="J771" t="str">
            <v>Stemen, Mertens, Stickler CPA &amp; Associates</v>
          </cell>
          <cell r="K771">
            <v>40248</v>
          </cell>
          <cell r="L771" t="str">
            <v/>
          </cell>
          <cell r="M771" t="str">
            <v>2026</v>
          </cell>
          <cell r="N771" t="str">
            <v>New</v>
          </cell>
          <cell r="O771" t="str">
            <v/>
          </cell>
          <cell r="P771">
            <v>40627</v>
          </cell>
          <cell r="Q771" t="str">
            <v>NO</v>
          </cell>
          <cell r="R771" t="str">
            <v/>
          </cell>
          <cell r="S771"/>
          <cell r="T771" t="str">
            <v>No</v>
          </cell>
          <cell r="U771" t="str">
            <v>No</v>
          </cell>
          <cell r="V771" t="str">
            <v>No</v>
          </cell>
          <cell r="W771" t="str">
            <v/>
          </cell>
        </row>
        <row r="772">
          <cell r="B772">
            <v>64381</v>
          </cell>
          <cell r="C772">
            <v>85</v>
          </cell>
          <cell r="D772" t="str">
            <v>BAF Fund</v>
          </cell>
          <cell r="E772" t="str">
            <v>Cumberland Meadows</v>
          </cell>
          <cell r="F772" t="str">
            <v>Cumberland Meadows Limited Partnership</v>
          </cell>
          <cell r="G772" t="str">
            <v>Woda Development of Ohio LLC</v>
          </cell>
          <cell r="H772" t="str">
            <v>Lisa Days</v>
          </cell>
          <cell r="I772" t="str">
            <v>Tracey Ferrara</v>
          </cell>
          <cell r="J772" t="str">
            <v>Novogradac &amp; Company LLP (Cleveland)</v>
          </cell>
          <cell r="K772">
            <v>40283</v>
          </cell>
          <cell r="L772" t="str">
            <v/>
          </cell>
          <cell r="M772" t="str">
            <v>2026</v>
          </cell>
          <cell r="N772" t="str">
            <v>New</v>
          </cell>
          <cell r="O772">
            <v>40634</v>
          </cell>
          <cell r="P772">
            <v>40806</v>
          </cell>
          <cell r="Q772" t="str">
            <v>YES</v>
          </cell>
          <cell r="R772">
            <v>2022</v>
          </cell>
          <cell r="S772"/>
          <cell r="T772" t="str">
            <v>No</v>
          </cell>
          <cell r="U772" t="str">
            <v>No</v>
          </cell>
          <cell r="V772" t="str">
            <v>No</v>
          </cell>
          <cell r="W772" t="str">
            <v/>
          </cell>
        </row>
        <row r="773">
          <cell r="B773">
            <v>64381</v>
          </cell>
          <cell r="C773">
            <v>15</v>
          </cell>
          <cell r="D773" t="str">
            <v>Morgan Stanley SIF Shared</v>
          </cell>
          <cell r="E773" t="str">
            <v>Cumberland Meadows</v>
          </cell>
          <cell r="F773" t="str">
            <v>Cumberland Meadows Limited Partnership</v>
          </cell>
          <cell r="G773" t="str">
            <v>Woda Development of Ohio LLC</v>
          </cell>
          <cell r="H773" t="str">
            <v>Lisa Days</v>
          </cell>
          <cell r="I773" t="str">
            <v>Tracey Ferrara</v>
          </cell>
          <cell r="J773" t="str">
            <v>Novogradac &amp; Company LLP (Cleveland)</v>
          </cell>
          <cell r="K773">
            <v>40283</v>
          </cell>
          <cell r="L773" t="str">
            <v/>
          </cell>
          <cell r="M773" t="str">
            <v>2026</v>
          </cell>
          <cell r="N773" t="str">
            <v>New</v>
          </cell>
          <cell r="O773">
            <v>40634</v>
          </cell>
          <cell r="P773">
            <v>40806</v>
          </cell>
          <cell r="Q773" t="str">
            <v>YES</v>
          </cell>
          <cell r="R773">
            <v>2022</v>
          </cell>
          <cell r="S773"/>
          <cell r="T773" t="str">
            <v>No</v>
          </cell>
          <cell r="U773" t="str">
            <v>No</v>
          </cell>
          <cell r="V773" t="str">
            <v>No</v>
          </cell>
          <cell r="W773" t="str">
            <v/>
          </cell>
        </row>
        <row r="774">
          <cell r="B774">
            <v>64389</v>
          </cell>
          <cell r="C774">
            <v>100</v>
          </cell>
          <cell r="D774" t="str">
            <v>NEF 2011 - Resyndication</v>
          </cell>
          <cell r="E774" t="str">
            <v>Sage Brush Village</v>
          </cell>
          <cell r="F774" t="str">
            <v>RRAH Sage Brush, LP</v>
          </cell>
          <cell r="G774" t="str">
            <v>RRAH Developers</v>
          </cell>
          <cell r="H774" t="str">
            <v>Alyssa Brown</v>
          </cell>
          <cell r="I774" t="str">
            <v>Jennifer Rivera</v>
          </cell>
          <cell r="J774" t="str">
            <v>Katopody, LLC</v>
          </cell>
          <cell r="K774">
            <v>40267</v>
          </cell>
          <cell r="L774" t="str">
            <v/>
          </cell>
          <cell r="M774" t="str">
            <v>2026</v>
          </cell>
          <cell r="N774" t="str">
            <v>New</v>
          </cell>
          <cell r="O774">
            <v>40603</v>
          </cell>
          <cell r="P774">
            <v>40666</v>
          </cell>
          <cell r="Q774" t="str">
            <v>NO</v>
          </cell>
          <cell r="R774" t="str">
            <v/>
          </cell>
          <cell r="S774"/>
          <cell r="T774" t="str">
            <v>No</v>
          </cell>
          <cell r="U774" t="str">
            <v>No</v>
          </cell>
          <cell r="V774" t="str">
            <v>No</v>
          </cell>
          <cell r="W774" t="str">
            <v/>
          </cell>
        </row>
        <row r="775">
          <cell r="B775">
            <v>64391</v>
          </cell>
          <cell r="C775">
            <v>100</v>
          </cell>
          <cell r="D775" t="str">
            <v>BAF II Fund</v>
          </cell>
          <cell r="E775" t="str">
            <v>Timber Village II</v>
          </cell>
          <cell r="F775" t="str">
            <v>Timber Village Apartments II, Ltd.</v>
          </cell>
          <cell r="G775" t="str">
            <v>Realtex Housing Management LLC</v>
          </cell>
          <cell r="H775" t="str">
            <v>Alyssa Brown</v>
          </cell>
          <cell r="I775" t="str">
            <v>Jennifer Rivera</v>
          </cell>
          <cell r="J775" t="str">
            <v/>
          </cell>
          <cell r="K775">
            <v>40450</v>
          </cell>
          <cell r="L775" t="str">
            <v/>
          </cell>
          <cell r="M775" t="str">
            <v>2026</v>
          </cell>
          <cell r="N775" t="str">
            <v>New</v>
          </cell>
          <cell r="O775">
            <v>40756</v>
          </cell>
          <cell r="P775">
            <v>40749</v>
          </cell>
          <cell r="Q775" t="str">
            <v>NO</v>
          </cell>
          <cell r="R775" t="str">
            <v/>
          </cell>
          <cell r="S775"/>
          <cell r="T775" t="str">
            <v>No</v>
          </cell>
          <cell r="U775" t="str">
            <v>No</v>
          </cell>
          <cell r="V775" t="str">
            <v>No</v>
          </cell>
          <cell r="W775" t="str">
            <v/>
          </cell>
        </row>
        <row r="776">
          <cell r="B776">
            <v>64397</v>
          </cell>
          <cell r="C776">
            <v>51</v>
          </cell>
          <cell r="D776" t="str">
            <v>BAF Fund</v>
          </cell>
          <cell r="E776" t="str">
            <v>Hilltop Apartments</v>
          </cell>
          <cell r="F776" t="str">
            <v>Hilltop Terrace, Limited Partnership</v>
          </cell>
          <cell r="G776" t="str">
            <v>Southwest Neighborhood Housing Services, Inc.  Albuquerque</v>
          </cell>
          <cell r="H776" t="str">
            <v>Teresa Mondou</v>
          </cell>
          <cell r="I776" t="str">
            <v>Laura Pishion</v>
          </cell>
          <cell r="J776" t="str">
            <v>Fox, Garcia &amp; Company</v>
          </cell>
          <cell r="K776">
            <v>40178</v>
          </cell>
          <cell r="L776" t="str">
            <v/>
          </cell>
          <cell r="M776" t="str">
            <v>2024</v>
          </cell>
          <cell r="N776" t="str">
            <v>Substantial Rehab</v>
          </cell>
          <cell r="O776">
            <v>40452</v>
          </cell>
          <cell r="P776">
            <v>40179</v>
          </cell>
          <cell r="Q776" t="str">
            <v>NO</v>
          </cell>
          <cell r="R776" t="str">
            <v/>
          </cell>
          <cell r="S776"/>
          <cell r="T776" t="str">
            <v>No</v>
          </cell>
          <cell r="U776" t="str">
            <v>No</v>
          </cell>
          <cell r="V776" t="str">
            <v>No</v>
          </cell>
          <cell r="W776" t="str">
            <v/>
          </cell>
        </row>
        <row r="777">
          <cell r="B777">
            <v>64397</v>
          </cell>
          <cell r="C777">
            <v>49</v>
          </cell>
          <cell r="D777" t="str">
            <v>NEF 2006 II</v>
          </cell>
          <cell r="E777" t="str">
            <v>Hilltop Apartments</v>
          </cell>
          <cell r="F777" t="str">
            <v>Hilltop Terrace, Limited Partnership</v>
          </cell>
          <cell r="G777" t="str">
            <v>Southwest Neighborhood Housing Services, Inc.  Albuquerque</v>
          </cell>
          <cell r="H777" t="str">
            <v>Teresa Mondou</v>
          </cell>
          <cell r="I777" t="str">
            <v>Laura Pishion</v>
          </cell>
          <cell r="J777" t="str">
            <v>Fox, Garcia &amp; Company</v>
          </cell>
          <cell r="K777">
            <v>40178</v>
          </cell>
          <cell r="L777" t="str">
            <v/>
          </cell>
          <cell r="M777" t="str">
            <v>2024</v>
          </cell>
          <cell r="N777" t="str">
            <v>Substantial Rehab</v>
          </cell>
          <cell r="O777">
            <v>40452</v>
          </cell>
          <cell r="P777">
            <v>40179</v>
          </cell>
          <cell r="Q777" t="str">
            <v>NO</v>
          </cell>
          <cell r="R777" t="str">
            <v/>
          </cell>
          <cell r="S777"/>
          <cell r="T777" t="str">
            <v>No</v>
          </cell>
          <cell r="U777" t="str">
            <v>No</v>
          </cell>
          <cell r="V777" t="str">
            <v>No</v>
          </cell>
          <cell r="W777" t="str">
            <v/>
          </cell>
        </row>
        <row r="778">
          <cell r="B778">
            <v>64398</v>
          </cell>
          <cell r="C778">
            <v>100</v>
          </cell>
          <cell r="D778" t="str">
            <v>BAF Fund</v>
          </cell>
          <cell r="E778" t="str">
            <v>Belen Apartments</v>
          </cell>
          <cell r="F778" t="str">
            <v>Belen Crossing, Limited Partnership</v>
          </cell>
          <cell r="G778" t="str">
            <v>Southwest Neighborhood Housing Services, Inc.  Albuquerque</v>
          </cell>
          <cell r="H778" t="str">
            <v>Teresa Mondou</v>
          </cell>
          <cell r="I778" t="str">
            <v>Laura Pishion</v>
          </cell>
          <cell r="J778" t="str">
            <v>Fox, Garcia &amp; Company</v>
          </cell>
          <cell r="K778">
            <v>40178</v>
          </cell>
          <cell r="L778" t="str">
            <v/>
          </cell>
          <cell r="M778" t="str">
            <v>2025</v>
          </cell>
          <cell r="N778" t="str">
            <v>Substantial Rehab</v>
          </cell>
          <cell r="O778" t="str">
            <v/>
          </cell>
          <cell r="P778">
            <v>40179</v>
          </cell>
          <cell r="Q778" t="str">
            <v>NO</v>
          </cell>
          <cell r="R778" t="str">
            <v/>
          </cell>
          <cell r="S778"/>
          <cell r="T778" t="str">
            <v>No</v>
          </cell>
          <cell r="U778" t="str">
            <v>No</v>
          </cell>
          <cell r="V778" t="str">
            <v>No</v>
          </cell>
          <cell r="W778" t="str">
            <v/>
          </cell>
        </row>
        <row r="779">
          <cell r="B779">
            <v>64415</v>
          </cell>
          <cell r="C779">
            <v>85</v>
          </cell>
          <cell r="D779" t="str">
            <v>BAF II Fund</v>
          </cell>
          <cell r="E779" t="str">
            <v>Victory Square (DC)</v>
          </cell>
          <cell r="F779" t="str">
            <v>Parkside Senior, L.P.</v>
          </cell>
          <cell r="G779" t="str">
            <v>Victory Housing, Inc.</v>
          </cell>
          <cell r="H779" t="str">
            <v>Judy Jackson</v>
          </cell>
          <cell r="I779" t="str">
            <v>Tracey Ferrara</v>
          </cell>
          <cell r="J779" t="str">
            <v>CohnReznick (Bethesda)</v>
          </cell>
          <cell r="K779">
            <v>40584</v>
          </cell>
          <cell r="L779" t="str">
            <v/>
          </cell>
          <cell r="M779" t="str">
            <v>2027</v>
          </cell>
          <cell r="N779" t="str">
            <v>New</v>
          </cell>
          <cell r="O779">
            <v>40969</v>
          </cell>
          <cell r="P779">
            <v>41096</v>
          </cell>
          <cell r="Q779" t="str">
            <v>YES</v>
          </cell>
          <cell r="R779">
            <v>2022</v>
          </cell>
          <cell r="S779"/>
          <cell r="T779" t="str">
            <v>No</v>
          </cell>
          <cell r="U779" t="str">
            <v>No</v>
          </cell>
          <cell r="V779" t="str">
            <v>No</v>
          </cell>
          <cell r="W779" t="str">
            <v/>
          </cell>
        </row>
        <row r="780">
          <cell r="B780">
            <v>64415</v>
          </cell>
          <cell r="C780">
            <v>15</v>
          </cell>
          <cell r="D780" t="str">
            <v>Morgan Stanley SIF Shared</v>
          </cell>
          <cell r="E780" t="str">
            <v>Victory Square (DC)</v>
          </cell>
          <cell r="F780" t="str">
            <v>Parkside Senior, L.P.</v>
          </cell>
          <cell r="G780" t="str">
            <v>Victory Housing, Inc.</v>
          </cell>
          <cell r="H780" t="str">
            <v>Judy Jackson</v>
          </cell>
          <cell r="I780" t="str">
            <v>Tracey Ferrara</v>
          </cell>
          <cell r="J780" t="str">
            <v>CohnReznick (Bethesda)</v>
          </cell>
          <cell r="K780">
            <v>40584</v>
          </cell>
          <cell r="L780" t="str">
            <v/>
          </cell>
          <cell r="M780" t="str">
            <v>2027</v>
          </cell>
          <cell r="N780" t="str">
            <v>New</v>
          </cell>
          <cell r="O780">
            <v>40969</v>
          </cell>
          <cell r="P780">
            <v>41096</v>
          </cell>
          <cell r="Q780" t="str">
            <v>YES</v>
          </cell>
          <cell r="R780">
            <v>2022</v>
          </cell>
          <cell r="S780"/>
          <cell r="T780" t="str">
            <v>No</v>
          </cell>
          <cell r="U780" t="str">
            <v>No</v>
          </cell>
          <cell r="V780" t="str">
            <v>No</v>
          </cell>
          <cell r="W780" t="str">
            <v/>
          </cell>
        </row>
        <row r="781">
          <cell r="B781">
            <v>64419</v>
          </cell>
          <cell r="C781">
            <v>100</v>
          </cell>
          <cell r="D781" t="str">
            <v>BAF II Fund</v>
          </cell>
          <cell r="E781" t="str">
            <v>Smith Hill Visions II</v>
          </cell>
          <cell r="F781" t="str">
            <v>SHV II Limited Partnership</v>
          </cell>
          <cell r="G781" t="str">
            <v>Smith Hill Community Development Corporation</v>
          </cell>
          <cell r="H781" t="str">
            <v>Jessica Polak</v>
          </cell>
          <cell r="I781" t="str">
            <v>Tracey Ferrara</v>
          </cell>
          <cell r="J781" t="str">
            <v>CohnReznick (Hartford)</v>
          </cell>
          <cell r="K781">
            <v>40374</v>
          </cell>
          <cell r="L781" t="str">
            <v/>
          </cell>
          <cell r="M781" t="str">
            <v>2027</v>
          </cell>
          <cell r="N781" t="str">
            <v>Gut Rehab</v>
          </cell>
          <cell r="O781">
            <v>41152</v>
          </cell>
          <cell r="P781">
            <v>41151</v>
          </cell>
          <cell r="Q781" t="str">
            <v>NO</v>
          </cell>
          <cell r="R781" t="str">
            <v/>
          </cell>
          <cell r="S781"/>
          <cell r="T781" t="str">
            <v>No</v>
          </cell>
          <cell r="U781" t="str">
            <v>No</v>
          </cell>
          <cell r="V781" t="str">
            <v>No</v>
          </cell>
          <cell r="W781" t="str">
            <v/>
          </cell>
        </row>
        <row r="782">
          <cell r="B782">
            <v>64421</v>
          </cell>
          <cell r="C782">
            <v>85</v>
          </cell>
          <cell r="D782" t="str">
            <v>BAF Fund</v>
          </cell>
          <cell r="E782" t="str">
            <v>Gilman Place</v>
          </cell>
          <cell r="F782" t="str">
            <v>Gilman Place Associates, L.P.</v>
          </cell>
          <cell r="G782" t="str">
            <v>Developers Collaborative</v>
          </cell>
          <cell r="H782" t="str">
            <v>Jessica Polak</v>
          </cell>
          <cell r="I782" t="str">
            <v>Tracey Ferrara</v>
          </cell>
          <cell r="J782" t="str">
            <v>Otis Atwell CPA</v>
          </cell>
          <cell r="K782">
            <v>40283</v>
          </cell>
          <cell r="L782" t="str">
            <v/>
          </cell>
          <cell r="M782" t="str">
            <v>2026</v>
          </cell>
          <cell r="N782" t="str">
            <v>Substantial Rehab</v>
          </cell>
          <cell r="O782">
            <v>40603</v>
          </cell>
          <cell r="P782">
            <v>40632</v>
          </cell>
          <cell r="Q782" t="str">
            <v>NO</v>
          </cell>
          <cell r="R782" t="str">
            <v/>
          </cell>
          <cell r="S782"/>
          <cell r="T782" t="str">
            <v>No</v>
          </cell>
          <cell r="U782" t="str">
            <v>No</v>
          </cell>
          <cell r="V782" t="str">
            <v>No</v>
          </cell>
          <cell r="W782" t="str">
            <v/>
          </cell>
        </row>
        <row r="783">
          <cell r="B783">
            <v>64421</v>
          </cell>
          <cell r="C783">
            <v>15</v>
          </cell>
          <cell r="D783" t="str">
            <v>Morgan Stanley SIF Shared</v>
          </cell>
          <cell r="E783" t="str">
            <v>Gilman Place</v>
          </cell>
          <cell r="F783" t="str">
            <v>Gilman Place Associates, L.P.</v>
          </cell>
          <cell r="G783" t="str">
            <v>Developers Collaborative</v>
          </cell>
          <cell r="H783" t="str">
            <v>Jessica Polak</v>
          </cell>
          <cell r="I783" t="str">
            <v>Tracey Ferrara</v>
          </cell>
          <cell r="J783" t="str">
            <v>Otis Atwell CPA</v>
          </cell>
          <cell r="K783">
            <v>40283</v>
          </cell>
          <cell r="L783" t="str">
            <v/>
          </cell>
          <cell r="M783" t="str">
            <v>2026</v>
          </cell>
          <cell r="N783" t="str">
            <v>Substantial Rehab</v>
          </cell>
          <cell r="O783">
            <v>40603</v>
          </cell>
          <cell r="P783">
            <v>40632</v>
          </cell>
          <cell r="Q783" t="str">
            <v>NO</v>
          </cell>
          <cell r="R783" t="str">
            <v/>
          </cell>
          <cell r="S783"/>
          <cell r="T783" t="str">
            <v>No</v>
          </cell>
          <cell r="U783" t="str">
            <v>No</v>
          </cell>
          <cell r="V783" t="str">
            <v>No</v>
          </cell>
          <cell r="W783" t="str">
            <v/>
          </cell>
        </row>
        <row r="784">
          <cell r="B784">
            <v>64441</v>
          </cell>
          <cell r="C784">
            <v>100</v>
          </cell>
          <cell r="D784" t="str">
            <v>BAF Fund</v>
          </cell>
          <cell r="E784" t="str">
            <v>The Village at Homewood Point (fka Pikes Peak Sr Apts)</v>
          </cell>
          <cell r="F784" t="str">
            <v>CS Pike Senior 2010 L.P.</v>
          </cell>
          <cell r="G784" t="str">
            <v>Hendricks Communities LLC</v>
          </cell>
          <cell r="H784" t="str">
            <v>Teresa Mondou</v>
          </cell>
          <cell r="I784" t="str">
            <v>Laura Pishion</v>
          </cell>
          <cell r="J784" t="str">
            <v>Haynie &amp; Company</v>
          </cell>
          <cell r="K784">
            <v>40471</v>
          </cell>
          <cell r="L784" t="str">
            <v/>
          </cell>
          <cell r="M784" t="str">
            <v>2027</v>
          </cell>
          <cell r="N784" t="str">
            <v>New</v>
          </cell>
          <cell r="O784">
            <v>40422</v>
          </cell>
          <cell r="P784">
            <v>40844</v>
          </cell>
          <cell r="Q784" t="str">
            <v>YES</v>
          </cell>
          <cell r="R784">
            <v>2018</v>
          </cell>
          <cell r="S784">
            <v>2018</v>
          </cell>
          <cell r="T784" t="str">
            <v>Yes</v>
          </cell>
          <cell r="U784" t="str">
            <v>Yes</v>
          </cell>
          <cell r="V784" t="str">
            <v>Yes</v>
          </cell>
          <cell r="W784" t="str">
            <v/>
          </cell>
        </row>
        <row r="785">
          <cell r="B785">
            <v>64443</v>
          </cell>
          <cell r="C785">
            <v>50</v>
          </cell>
          <cell r="D785" t="str">
            <v>Fifth Third 2008</v>
          </cell>
          <cell r="E785" t="str">
            <v>Victory Centre of Vernon Hills SLF</v>
          </cell>
          <cell r="F785" t="str">
            <v>Vernon Hills SLF Associates, L.P.</v>
          </cell>
          <cell r="G785" t="str">
            <v>Pathway Senior Living</v>
          </cell>
          <cell r="H785" t="str">
            <v>Erica Arellano</v>
          </cell>
          <cell r="I785" t="str">
            <v>Jennifer Rivera</v>
          </cell>
          <cell r="J785" t="str">
            <v>CohnReznick (Chicago)</v>
          </cell>
          <cell r="K785">
            <v>40452</v>
          </cell>
          <cell r="L785" t="str">
            <v/>
          </cell>
          <cell r="M785" t="str">
            <v>2026</v>
          </cell>
          <cell r="N785" t="str">
            <v>New</v>
          </cell>
          <cell r="O785">
            <v>40878</v>
          </cell>
          <cell r="P785">
            <v>40973</v>
          </cell>
          <cell r="Q785" t="str">
            <v>YES</v>
          </cell>
          <cell r="R785">
            <v>2022</v>
          </cell>
          <cell r="S785"/>
          <cell r="T785" t="str">
            <v>No</v>
          </cell>
          <cell r="U785" t="str">
            <v>No</v>
          </cell>
          <cell r="V785" t="str">
            <v>No</v>
          </cell>
          <cell r="W785" t="str">
            <v/>
          </cell>
        </row>
        <row r="786">
          <cell r="B786">
            <v>64443</v>
          </cell>
          <cell r="C786">
            <v>50</v>
          </cell>
          <cell r="D786" t="str">
            <v>Wintrust SIF</v>
          </cell>
          <cell r="E786" t="str">
            <v>Victory Centre of Vernon Hills SLF</v>
          </cell>
          <cell r="F786" t="str">
            <v>Vernon Hills SLF Associates, L.P.</v>
          </cell>
          <cell r="G786" t="str">
            <v>Pathway Senior Living</v>
          </cell>
          <cell r="H786" t="str">
            <v>Erica Arellano</v>
          </cell>
          <cell r="I786" t="str">
            <v>Jennifer Rivera</v>
          </cell>
          <cell r="J786" t="str">
            <v>CohnReznick (Chicago)</v>
          </cell>
          <cell r="K786">
            <v>40452</v>
          </cell>
          <cell r="L786" t="str">
            <v/>
          </cell>
          <cell r="M786" t="str">
            <v>2026</v>
          </cell>
          <cell r="N786" t="str">
            <v>New</v>
          </cell>
          <cell r="O786">
            <v>40878</v>
          </cell>
          <cell r="P786">
            <v>40973</v>
          </cell>
          <cell r="Q786" t="str">
            <v>YES</v>
          </cell>
          <cell r="R786">
            <v>2022</v>
          </cell>
          <cell r="S786"/>
          <cell r="T786" t="str">
            <v>No</v>
          </cell>
          <cell r="U786" t="str">
            <v>No</v>
          </cell>
          <cell r="V786" t="str">
            <v>No</v>
          </cell>
          <cell r="W786" t="str">
            <v/>
          </cell>
        </row>
        <row r="787">
          <cell r="B787">
            <v>64450</v>
          </cell>
          <cell r="C787">
            <v>100</v>
          </cell>
          <cell r="D787" t="str">
            <v>JPMorgan 2011</v>
          </cell>
          <cell r="E787" t="str">
            <v>Vista Meadows Senior Apartments</v>
          </cell>
          <cell r="F787" t="str">
            <v xml:space="preserve">Vista Meadows Associates, LP </v>
          </cell>
          <cell r="G787" t="str">
            <v>MidPen Housing Corp. (fka Mid Pennisula Housing Coalition)</v>
          </cell>
          <cell r="H787" t="str">
            <v>Justin Sousley</v>
          </cell>
          <cell r="I787" t="str">
            <v>Laura Pishion</v>
          </cell>
          <cell r="J787" t="str">
            <v>Novogradac &amp; Company LLP (Bellevue, WA)</v>
          </cell>
          <cell r="K787">
            <v>40359</v>
          </cell>
          <cell r="L787" t="str">
            <v/>
          </cell>
          <cell r="M787" t="str">
            <v>2025</v>
          </cell>
          <cell r="N787" t="str">
            <v>New</v>
          </cell>
          <cell r="O787">
            <v>40725</v>
          </cell>
          <cell r="P787">
            <v>40617</v>
          </cell>
          <cell r="Q787" t="str">
            <v>YES</v>
          </cell>
          <cell r="R787">
            <v>2018</v>
          </cell>
          <cell r="S787">
            <v>2018</v>
          </cell>
          <cell r="T787" t="str">
            <v>Yes</v>
          </cell>
          <cell r="U787" t="str">
            <v>Yes</v>
          </cell>
          <cell r="V787" t="str">
            <v>Yes</v>
          </cell>
          <cell r="W787" t="str">
            <v/>
          </cell>
        </row>
        <row r="788">
          <cell r="B788">
            <v>64464</v>
          </cell>
          <cell r="C788">
            <v>100</v>
          </cell>
          <cell r="D788" t="str">
            <v>Wells Fargo SIF III</v>
          </cell>
          <cell r="E788" t="str">
            <v>Villas at Gower - BOACHIF V 2010- Secondary 2015</v>
          </cell>
          <cell r="F788" t="str">
            <v>Villas at Gower, L.P.</v>
          </cell>
          <cell r="G788" t="str">
            <v>A Community of Friends</v>
          </cell>
          <cell r="H788" t="str">
            <v>Gina Nelson</v>
          </cell>
          <cell r="I788" t="str">
            <v>Laura Pishion</v>
          </cell>
          <cell r="J788" t="str">
            <v>Keller &amp; Associates, LLP</v>
          </cell>
          <cell r="K788">
            <v>40290</v>
          </cell>
          <cell r="L788" t="str">
            <v/>
          </cell>
          <cell r="M788" t="str">
            <v>2026</v>
          </cell>
          <cell r="N788" t="str">
            <v>New</v>
          </cell>
          <cell r="O788">
            <v>40817</v>
          </cell>
          <cell r="P788">
            <v>40900</v>
          </cell>
          <cell r="Q788" t="str">
            <v>YES</v>
          </cell>
          <cell r="R788">
            <v>2018</v>
          </cell>
          <cell r="S788">
            <v>2018</v>
          </cell>
          <cell r="T788" t="str">
            <v>Yes</v>
          </cell>
          <cell r="U788" t="str">
            <v>Yes</v>
          </cell>
          <cell r="V788" t="str">
            <v>Yes</v>
          </cell>
          <cell r="W788" t="str">
            <v/>
          </cell>
        </row>
        <row r="789">
          <cell r="B789">
            <v>64468</v>
          </cell>
          <cell r="C789">
            <v>100</v>
          </cell>
          <cell r="D789" t="str">
            <v>Citigroup 2011</v>
          </cell>
          <cell r="E789" t="str">
            <v>Naylor Road</v>
          </cell>
          <cell r="F789" t="str">
            <v>Naylor Road LLC</v>
          </cell>
          <cell r="G789" t="str">
            <v>So Others Might Eat (SOME)</v>
          </cell>
          <cell r="H789" t="str">
            <v>Lisa Taylor</v>
          </cell>
          <cell r="I789" t="str">
            <v>Tracey Ferrara</v>
          </cell>
          <cell r="J789" t="str">
            <v>CohnReznick (Bethesda)</v>
          </cell>
          <cell r="K789">
            <v>40664</v>
          </cell>
          <cell r="L789" t="str">
            <v/>
          </cell>
          <cell r="M789" t="str">
            <v>2027</v>
          </cell>
          <cell r="N789" t="str">
            <v>Gut Rehab</v>
          </cell>
          <cell r="O789">
            <v>41030</v>
          </cell>
          <cell r="P789">
            <v>41086</v>
          </cell>
          <cell r="Q789" t="str">
            <v>YES</v>
          </cell>
          <cell r="R789">
            <v>2022</v>
          </cell>
          <cell r="S789"/>
          <cell r="T789" t="str">
            <v>No</v>
          </cell>
          <cell r="U789" t="str">
            <v>No</v>
          </cell>
          <cell r="V789" t="str">
            <v>No</v>
          </cell>
          <cell r="W789" t="str">
            <v/>
          </cell>
        </row>
        <row r="790">
          <cell r="B790">
            <v>64727</v>
          </cell>
          <cell r="C790">
            <v>100</v>
          </cell>
          <cell r="D790" t="str">
            <v>BAF Fund</v>
          </cell>
          <cell r="E790" t="str">
            <v>Kemble Square</v>
          </cell>
          <cell r="F790" t="str">
            <v>Kemble Square, LLC</v>
          </cell>
          <cell r="G790" t="str">
            <v>Housing Visions Construction Co., Inc.</v>
          </cell>
          <cell r="H790" t="str">
            <v>Jessica Polak</v>
          </cell>
          <cell r="I790" t="str">
            <v>Tracey Ferrara</v>
          </cell>
          <cell r="J790" t="str">
            <v>Grossman St. Amour</v>
          </cell>
          <cell r="K790">
            <v>40176</v>
          </cell>
          <cell r="L790" t="str">
            <v/>
          </cell>
          <cell r="M790" t="str">
            <v>2026</v>
          </cell>
          <cell r="N790" t="str">
            <v>Substantial Rehab</v>
          </cell>
          <cell r="O790">
            <v>40787</v>
          </cell>
          <cell r="P790">
            <v>40724</v>
          </cell>
          <cell r="Q790" t="str">
            <v>NO</v>
          </cell>
          <cell r="R790" t="str">
            <v/>
          </cell>
          <cell r="S790"/>
          <cell r="T790" t="str">
            <v>No</v>
          </cell>
          <cell r="U790" t="str">
            <v>No</v>
          </cell>
          <cell r="V790" t="str">
            <v>No</v>
          </cell>
          <cell r="W790" t="str">
            <v/>
          </cell>
        </row>
        <row r="791">
          <cell r="B791">
            <v>64728</v>
          </cell>
          <cell r="C791">
            <v>100</v>
          </cell>
          <cell r="D791" t="str">
            <v>JPMorgan 2011</v>
          </cell>
          <cell r="E791" t="str">
            <v xml:space="preserve">Borinquen Court (NY) </v>
          </cell>
          <cell r="F791" t="str">
            <v>Borinquen Court Associates, L.P.</v>
          </cell>
          <cell r="G791" t="str">
            <v>West Side Federation for Senior and Supportive Housing</v>
          </cell>
          <cell r="H791" t="str">
            <v>Lisa Taylor</v>
          </cell>
          <cell r="I791" t="str">
            <v>Tracey Ferrara</v>
          </cell>
          <cell r="J791" t="str">
            <v/>
          </cell>
          <cell r="K791">
            <v>41073</v>
          </cell>
          <cell r="L791" t="str">
            <v/>
          </cell>
          <cell r="M791" t="str">
            <v>2028</v>
          </cell>
          <cell r="N791" t="str">
            <v>Moderate Rehab</v>
          </cell>
          <cell r="O791">
            <v>41640</v>
          </cell>
          <cell r="P791">
            <v>41634</v>
          </cell>
          <cell r="Q791" t="str">
            <v>YES</v>
          </cell>
          <cell r="R791">
            <v>2018</v>
          </cell>
          <cell r="S791">
            <v>2018</v>
          </cell>
          <cell r="T791" t="str">
            <v>Yes</v>
          </cell>
          <cell r="U791" t="str">
            <v>Yes</v>
          </cell>
          <cell r="V791" t="str">
            <v>Yes</v>
          </cell>
          <cell r="W791" t="str">
            <v/>
          </cell>
        </row>
        <row r="792">
          <cell r="B792">
            <v>64729</v>
          </cell>
          <cell r="C792">
            <v>100</v>
          </cell>
          <cell r="D792" t="str">
            <v>JPMorgan 2009</v>
          </cell>
          <cell r="E792" t="str">
            <v>Victory Centre of Vernon Hills Senior Apartments</v>
          </cell>
          <cell r="F792" t="str">
            <v>Vernon Hills SA Associates, L.P.</v>
          </cell>
          <cell r="G792" t="str">
            <v>Pathway Senior Living</v>
          </cell>
          <cell r="H792" t="str">
            <v>Erica Arellano</v>
          </cell>
          <cell r="I792" t="str">
            <v>Jennifer Rivera</v>
          </cell>
          <cell r="J792" t="str">
            <v>CohnReznick (Chicago)</v>
          </cell>
          <cell r="K792">
            <v>40452</v>
          </cell>
          <cell r="L792" t="str">
            <v/>
          </cell>
          <cell r="M792" t="str">
            <v>2026</v>
          </cell>
          <cell r="N792" t="str">
            <v>New</v>
          </cell>
          <cell r="O792">
            <v>40878</v>
          </cell>
          <cell r="P792">
            <v>40928</v>
          </cell>
          <cell r="Q792" t="str">
            <v>NO</v>
          </cell>
          <cell r="R792" t="str">
            <v/>
          </cell>
          <cell r="S792"/>
          <cell r="T792" t="str">
            <v>No</v>
          </cell>
          <cell r="U792" t="str">
            <v>No</v>
          </cell>
          <cell r="V792" t="str">
            <v>No</v>
          </cell>
          <cell r="W792" t="str">
            <v/>
          </cell>
        </row>
        <row r="793">
          <cell r="B793">
            <v>64730</v>
          </cell>
          <cell r="C793">
            <v>85.98</v>
          </cell>
          <cell r="D793" t="str">
            <v>BAF II Fund</v>
          </cell>
          <cell r="E793" t="str">
            <v>Victory Place III (AZ)</v>
          </cell>
          <cell r="F793" t="str">
            <v>Cloudbreak Phoenix III, LP</v>
          </cell>
          <cell r="G793" t="str">
            <v>Cloudbreak Development, LLC</v>
          </cell>
          <cell r="H793" t="str">
            <v>Wade Okada</v>
          </cell>
          <cell r="I793" t="str">
            <v>Laura Pishion</v>
          </cell>
          <cell r="J793" t="str">
            <v>RubinBrown LLP (St. Louis)</v>
          </cell>
          <cell r="K793">
            <v>40527</v>
          </cell>
          <cell r="L793" t="str">
            <v/>
          </cell>
          <cell r="M793" t="str">
            <v>2026</v>
          </cell>
          <cell r="N793" t="str">
            <v>New</v>
          </cell>
          <cell r="O793">
            <v>40878</v>
          </cell>
          <cell r="P793">
            <v>40907</v>
          </cell>
          <cell r="Q793" t="str">
            <v>NO</v>
          </cell>
          <cell r="R793" t="str">
            <v/>
          </cell>
          <cell r="S793"/>
          <cell r="T793" t="str">
            <v>No</v>
          </cell>
          <cell r="U793" t="str">
            <v>No</v>
          </cell>
          <cell r="V793" t="str">
            <v>No</v>
          </cell>
          <cell r="W793" t="str">
            <v/>
          </cell>
        </row>
        <row r="794">
          <cell r="B794">
            <v>64730</v>
          </cell>
          <cell r="C794">
            <v>14.02</v>
          </cell>
          <cell r="D794" t="str">
            <v>Morgan Stanley SIF Shared</v>
          </cell>
          <cell r="E794" t="str">
            <v>Victory Place III (AZ)</v>
          </cell>
          <cell r="F794" t="str">
            <v>Cloudbreak Phoenix III, LP</v>
          </cell>
          <cell r="G794" t="str">
            <v>Cloudbreak Development, LLC</v>
          </cell>
          <cell r="H794" t="str">
            <v>Wade Okada</v>
          </cell>
          <cell r="I794" t="str">
            <v>Laura Pishion</v>
          </cell>
          <cell r="J794" t="str">
            <v>RubinBrown LLP (St. Louis)</v>
          </cell>
          <cell r="K794">
            <v>40527</v>
          </cell>
          <cell r="L794" t="str">
            <v/>
          </cell>
          <cell r="M794" t="str">
            <v>2026</v>
          </cell>
          <cell r="N794" t="str">
            <v>New</v>
          </cell>
          <cell r="O794">
            <v>40878</v>
          </cell>
          <cell r="P794">
            <v>40907</v>
          </cell>
          <cell r="Q794" t="str">
            <v>NO</v>
          </cell>
          <cell r="R794" t="str">
            <v/>
          </cell>
          <cell r="S794"/>
          <cell r="T794" t="str">
            <v>No</v>
          </cell>
          <cell r="U794" t="str">
            <v>No</v>
          </cell>
          <cell r="V794" t="str">
            <v>No</v>
          </cell>
          <cell r="W794" t="str">
            <v/>
          </cell>
        </row>
        <row r="795">
          <cell r="B795">
            <v>64732</v>
          </cell>
          <cell r="C795">
            <v>100</v>
          </cell>
          <cell r="D795" t="str">
            <v>NEF 2011 - Resyndication</v>
          </cell>
          <cell r="E795" t="str">
            <v>River Senior Apartments</v>
          </cell>
          <cell r="F795" t="str">
            <v>River Senior Partners, a Nevada Limited Partnership</v>
          </cell>
          <cell r="G795" t="str">
            <v>Community Services Agency Development Corporation (CSADC)</v>
          </cell>
          <cell r="H795" t="str">
            <v>Justin Sousley</v>
          </cell>
          <cell r="I795" t="str">
            <v>Laura Pishion</v>
          </cell>
          <cell r="J795" t="str">
            <v>Steele &amp; Associates, LLC</v>
          </cell>
          <cell r="K795">
            <v>40343</v>
          </cell>
          <cell r="L795" t="str">
            <v/>
          </cell>
          <cell r="M795" t="str">
            <v>2026</v>
          </cell>
          <cell r="N795" t="str">
            <v>New</v>
          </cell>
          <cell r="O795">
            <v>40725</v>
          </cell>
          <cell r="P795">
            <v>40721</v>
          </cell>
          <cell r="Q795" t="str">
            <v>YES</v>
          </cell>
          <cell r="R795">
            <v>2018</v>
          </cell>
          <cell r="S795">
            <v>2018</v>
          </cell>
          <cell r="T795" t="str">
            <v>Yes</v>
          </cell>
          <cell r="U795" t="str">
            <v>Yes</v>
          </cell>
          <cell r="V795" t="str">
            <v>Yes</v>
          </cell>
          <cell r="W795" t="str">
            <v/>
          </cell>
        </row>
        <row r="796">
          <cell r="B796">
            <v>64733</v>
          </cell>
          <cell r="C796">
            <v>100</v>
          </cell>
          <cell r="D796" t="str">
            <v>NEF 2011 - Resyndication</v>
          </cell>
          <cell r="E796" t="str">
            <v>Paseo Santa Barbara I (aka Rodney Fernandez Gardens)</v>
          </cell>
          <cell r="F796" t="str">
            <v>Plaza Amistad Associates, L.P.</v>
          </cell>
          <cell r="G796" t="str">
            <v>Cabrillo Economic Development Corporation (CEDC)</v>
          </cell>
          <cell r="H796" t="str">
            <v>Wade Okada</v>
          </cell>
          <cell r="I796" t="str">
            <v>Laura Pishion</v>
          </cell>
          <cell r="J796" t="str">
            <v>Keller &amp; Associates, LLP</v>
          </cell>
          <cell r="K796">
            <v>40386</v>
          </cell>
          <cell r="L796" t="str">
            <v/>
          </cell>
          <cell r="M796" t="str">
            <v>2026</v>
          </cell>
          <cell r="N796" t="str">
            <v>New</v>
          </cell>
          <cell r="O796">
            <v>40787</v>
          </cell>
          <cell r="P796">
            <v>40847</v>
          </cell>
          <cell r="Q796" t="str">
            <v>NO</v>
          </cell>
          <cell r="R796" t="str">
            <v/>
          </cell>
          <cell r="S796"/>
          <cell r="T796" t="str">
            <v>No</v>
          </cell>
          <cell r="U796" t="str">
            <v>No</v>
          </cell>
          <cell r="V796" t="str">
            <v>No</v>
          </cell>
          <cell r="W796" t="str">
            <v/>
          </cell>
        </row>
        <row r="797">
          <cell r="B797">
            <v>64734</v>
          </cell>
          <cell r="C797">
            <v>100</v>
          </cell>
          <cell r="D797" t="str">
            <v>NEF 2011 - Resyndication</v>
          </cell>
          <cell r="E797" t="str">
            <v>Paseo Santa Barbara - Phase II (aka Rodney Fernandez Gardens II)</v>
          </cell>
          <cell r="F797" t="str">
            <v xml:space="preserve">Plaza Amistad Associates II, L.P. </v>
          </cell>
          <cell r="G797" t="str">
            <v>Cabrillo Economic Development Corporation (CEDC)</v>
          </cell>
          <cell r="H797" t="str">
            <v>Wade Okada</v>
          </cell>
          <cell r="I797" t="str">
            <v>Laura Pishion</v>
          </cell>
          <cell r="J797" t="str">
            <v>Keller &amp; Associates, LLP</v>
          </cell>
          <cell r="K797">
            <v>40497</v>
          </cell>
          <cell r="L797" t="str">
            <v/>
          </cell>
          <cell r="M797" t="str">
            <v>2026</v>
          </cell>
          <cell r="N797" t="str">
            <v>New</v>
          </cell>
          <cell r="O797">
            <v>40787</v>
          </cell>
          <cell r="P797">
            <v>40826</v>
          </cell>
          <cell r="Q797" t="str">
            <v>NO</v>
          </cell>
          <cell r="R797" t="str">
            <v/>
          </cell>
          <cell r="S797"/>
          <cell r="T797" t="str">
            <v>No</v>
          </cell>
          <cell r="U797" t="str">
            <v>No</v>
          </cell>
          <cell r="V797" t="str">
            <v>No</v>
          </cell>
          <cell r="W797" t="str">
            <v/>
          </cell>
        </row>
        <row r="798">
          <cell r="B798">
            <v>64735</v>
          </cell>
          <cell r="C798">
            <v>100</v>
          </cell>
          <cell r="D798" t="str">
            <v>BAF Fund</v>
          </cell>
          <cell r="E798" t="str">
            <v>Crossings at Big Bear Lake</v>
          </cell>
          <cell r="F798" t="str">
            <v>UHC 00415 Big Bear Lake, L.P.</v>
          </cell>
          <cell r="G798" t="str">
            <v>Urban Housing Communities</v>
          </cell>
          <cell r="H798" t="str">
            <v>Wade Okada</v>
          </cell>
          <cell r="I798" t="str">
            <v>Laura Pishion</v>
          </cell>
          <cell r="J798" t="str">
            <v>Novogradac &amp; Company LLP (Walnut Creek, CA)</v>
          </cell>
          <cell r="K798">
            <v>40359</v>
          </cell>
          <cell r="L798" t="str">
            <v/>
          </cell>
          <cell r="M798" t="str">
            <v>2025</v>
          </cell>
          <cell r="N798" t="str">
            <v>New</v>
          </cell>
          <cell r="O798">
            <v>40756</v>
          </cell>
          <cell r="P798">
            <v>40781</v>
          </cell>
          <cell r="Q798" t="str">
            <v>NO</v>
          </cell>
          <cell r="R798" t="str">
            <v/>
          </cell>
          <cell r="S798"/>
          <cell r="T798" t="str">
            <v>No</v>
          </cell>
          <cell r="U798" t="str">
            <v>No</v>
          </cell>
          <cell r="V798" t="str">
            <v>No</v>
          </cell>
          <cell r="W798" t="str">
            <v/>
          </cell>
        </row>
        <row r="799">
          <cell r="B799">
            <v>64736</v>
          </cell>
          <cell r="C799">
            <v>100</v>
          </cell>
          <cell r="D799" t="str">
            <v>GS-NYEF Fund 2009 LLC</v>
          </cell>
          <cell r="E799" t="str">
            <v>Promesa Apartments NRP</v>
          </cell>
          <cell r="F799" t="str">
            <v>Promesa Apartments Limited Partnership</v>
          </cell>
          <cell r="G799" t="str">
            <v>Promesa HDFC</v>
          </cell>
          <cell r="H799" t="str">
            <v>David Rozan</v>
          </cell>
          <cell r="I799" t="str">
            <v>Lisa Taylor</v>
          </cell>
          <cell r="J799" t="str">
            <v xml:space="preserve">Withum </v>
          </cell>
          <cell r="K799">
            <v>40394</v>
          </cell>
          <cell r="L799" t="str">
            <v/>
          </cell>
          <cell r="M799" t="str">
            <v>2025</v>
          </cell>
          <cell r="N799" t="str">
            <v>Gut Rehab</v>
          </cell>
          <cell r="O799">
            <v>40708</v>
          </cell>
          <cell r="P799">
            <v>40892</v>
          </cell>
          <cell r="Q799" t="str">
            <v>NO</v>
          </cell>
          <cell r="R799" t="str">
            <v/>
          </cell>
          <cell r="S799"/>
          <cell r="T799" t="str">
            <v>No</v>
          </cell>
          <cell r="U799" t="str">
            <v>No</v>
          </cell>
          <cell r="V799" t="str">
            <v>No</v>
          </cell>
          <cell r="W799" t="str">
            <v/>
          </cell>
        </row>
        <row r="800">
          <cell r="B800">
            <v>64738</v>
          </cell>
          <cell r="C800">
            <v>100</v>
          </cell>
          <cell r="D800" t="str">
            <v>Wells Fargo SIF II</v>
          </cell>
          <cell r="E800" t="str">
            <v>Crossings on 29th Street</v>
          </cell>
          <cell r="F800" t="str">
            <v>UHC LA 29, L.P.</v>
          </cell>
          <cell r="G800" t="str">
            <v>Urban Housing Communities</v>
          </cell>
          <cell r="H800" t="str">
            <v>Wade Okada</v>
          </cell>
          <cell r="I800" t="str">
            <v>Laura Pishion</v>
          </cell>
          <cell r="J800" t="str">
            <v>Novogradac &amp; Company LLP (Walnut Creek, CA)</v>
          </cell>
          <cell r="K800">
            <v>40451</v>
          </cell>
          <cell r="L800" t="str">
            <v/>
          </cell>
          <cell r="M800" t="str">
            <v>2026</v>
          </cell>
          <cell r="N800" t="str">
            <v>New</v>
          </cell>
          <cell r="O800">
            <v>40878</v>
          </cell>
          <cell r="P800">
            <v>40847</v>
          </cell>
          <cell r="Q800" t="str">
            <v>YES</v>
          </cell>
          <cell r="R800">
            <v>2018</v>
          </cell>
          <cell r="S800">
            <v>2018</v>
          </cell>
          <cell r="T800" t="str">
            <v>Yes</v>
          </cell>
          <cell r="U800" t="str">
            <v>Yes</v>
          </cell>
          <cell r="V800" t="str">
            <v>Yes</v>
          </cell>
          <cell r="W800" t="str">
            <v/>
          </cell>
        </row>
        <row r="801">
          <cell r="B801">
            <v>64745</v>
          </cell>
          <cell r="C801">
            <v>100</v>
          </cell>
          <cell r="D801" t="str">
            <v>BAF II Fund</v>
          </cell>
          <cell r="E801" t="str">
            <v>Belmont Senior Village</v>
          </cell>
          <cell r="F801" t="str">
            <v>DDC Belmont, Ltd.</v>
          </cell>
          <cell r="G801" t="str">
            <v>Crossroad Housing Development Corp.</v>
          </cell>
          <cell r="H801" t="str">
            <v>Alyssa Brown</v>
          </cell>
          <cell r="I801" t="str">
            <v>Jennifer Rivera</v>
          </cell>
          <cell r="J801" t="str">
            <v>CohnReznick (Austin)</v>
          </cell>
          <cell r="K801">
            <v>40403</v>
          </cell>
          <cell r="L801" t="str">
            <v/>
          </cell>
          <cell r="M801" t="str">
            <v>2027</v>
          </cell>
          <cell r="N801" t="str">
            <v>New</v>
          </cell>
          <cell r="O801">
            <v>40817</v>
          </cell>
          <cell r="P801">
            <v>40857</v>
          </cell>
          <cell r="Q801" t="str">
            <v>YES</v>
          </cell>
          <cell r="R801">
            <v>2022</v>
          </cell>
          <cell r="S801"/>
          <cell r="T801" t="str">
            <v>No</v>
          </cell>
          <cell r="U801" t="str">
            <v>No</v>
          </cell>
          <cell r="V801" t="str">
            <v>No</v>
          </cell>
          <cell r="W801" t="str">
            <v/>
          </cell>
        </row>
        <row r="802">
          <cell r="B802">
            <v>64746</v>
          </cell>
          <cell r="C802">
            <v>100</v>
          </cell>
          <cell r="D802" t="str">
            <v>BAF II Fund</v>
          </cell>
          <cell r="E802" t="str">
            <v>Woodlawn Terrace Apartments</v>
          </cell>
          <cell r="F802" t="str">
            <v>Woodlawn Terrace Apartments, LP</v>
          </cell>
          <cell r="G802" t="str">
            <v>Gateway Companies</v>
          </cell>
          <cell r="H802" t="str">
            <v>Nicole Bush</v>
          </cell>
          <cell r="I802" t="str">
            <v>Tracey Ferrara</v>
          </cell>
          <cell r="J802" t="str">
            <v>Tidwell Group (Birmingham)</v>
          </cell>
          <cell r="K802">
            <v>40417</v>
          </cell>
          <cell r="L802" t="str">
            <v/>
          </cell>
          <cell r="M802" t="str">
            <v>2027</v>
          </cell>
          <cell r="N802" t="str">
            <v>New</v>
          </cell>
          <cell r="O802">
            <v>40756</v>
          </cell>
          <cell r="P802">
            <v>40624</v>
          </cell>
          <cell r="Q802" t="str">
            <v>NO</v>
          </cell>
          <cell r="R802" t="str">
            <v/>
          </cell>
          <cell r="S802"/>
          <cell r="T802" t="str">
            <v>No</v>
          </cell>
          <cell r="U802" t="str">
            <v>No</v>
          </cell>
          <cell r="V802" t="str">
            <v>No</v>
          </cell>
          <cell r="W802" t="str">
            <v/>
          </cell>
        </row>
        <row r="803">
          <cell r="B803">
            <v>64757</v>
          </cell>
          <cell r="C803">
            <v>100</v>
          </cell>
          <cell r="D803" t="str">
            <v>Wells Fargo SIF</v>
          </cell>
          <cell r="E803" t="str">
            <v>Boyle Hotel Apartments</v>
          </cell>
          <cell r="F803" t="str">
            <v>Boyle Hotel, L.P.</v>
          </cell>
          <cell r="G803" t="str">
            <v>East Los Angeles Community Corporation (ELACC)</v>
          </cell>
          <cell r="H803" t="str">
            <v>Malcolm Wells</v>
          </cell>
          <cell r="I803" t="str">
            <v>Laura Pishion</v>
          </cell>
          <cell r="J803" t="str">
            <v>CohnReznick (Sacramento)</v>
          </cell>
          <cell r="K803">
            <v>40511</v>
          </cell>
          <cell r="L803" t="str">
            <v/>
          </cell>
          <cell r="M803" t="str">
            <v>2027</v>
          </cell>
          <cell r="N803" t="str">
            <v>Substantial Rehab</v>
          </cell>
          <cell r="O803">
            <v>41000</v>
          </cell>
          <cell r="P803">
            <v>41120</v>
          </cell>
          <cell r="Q803" t="str">
            <v>YES</v>
          </cell>
          <cell r="R803">
            <v>2018</v>
          </cell>
          <cell r="S803">
            <v>2018</v>
          </cell>
          <cell r="T803" t="str">
            <v>Yes</v>
          </cell>
          <cell r="U803" t="str">
            <v>Yes</v>
          </cell>
          <cell r="V803" t="str">
            <v>Yes</v>
          </cell>
          <cell r="W803" t="str">
            <v/>
          </cell>
        </row>
        <row r="804">
          <cell r="B804">
            <v>64767</v>
          </cell>
          <cell r="C804">
            <v>100</v>
          </cell>
          <cell r="D804" t="str">
            <v>TD Banknorth 2009</v>
          </cell>
          <cell r="E804" t="str">
            <v>Brookland Artspace Lofts</v>
          </cell>
          <cell r="F804" t="str">
            <v>Brookland Artspace Lofts, LLC</v>
          </cell>
          <cell r="G804" t="str">
            <v>Artspace Projects, Inc.</v>
          </cell>
          <cell r="H804" t="str">
            <v>Judy Jackson</v>
          </cell>
          <cell r="I804" t="str">
            <v>Tracey Ferrara</v>
          </cell>
          <cell r="J804" t="str">
            <v>Eide Bailly LLP (Fargo/Bismarck)</v>
          </cell>
          <cell r="K804">
            <v>40241</v>
          </cell>
          <cell r="L804" t="str">
            <v/>
          </cell>
          <cell r="M804" t="str">
            <v>2026</v>
          </cell>
          <cell r="N804" t="str">
            <v>New</v>
          </cell>
          <cell r="O804">
            <v>40664</v>
          </cell>
          <cell r="P804">
            <v>40694</v>
          </cell>
          <cell r="Q804" t="str">
            <v>YES</v>
          </cell>
          <cell r="R804">
            <v>2018</v>
          </cell>
          <cell r="S804">
            <v>2019</v>
          </cell>
          <cell r="T804"/>
          <cell r="U804" t="str">
            <v>Yes</v>
          </cell>
          <cell r="V804" t="str">
            <v>Yes</v>
          </cell>
          <cell r="W804" t="str">
            <v>Yes</v>
          </cell>
        </row>
        <row r="805">
          <cell r="B805">
            <v>64773</v>
          </cell>
          <cell r="C805">
            <v>86.47</v>
          </cell>
          <cell r="D805" t="str">
            <v>BAF II Fund</v>
          </cell>
          <cell r="E805" t="str">
            <v>Around Public and Friendship</v>
          </cell>
          <cell r="F805" t="str">
            <v>APF Limited Partnership</v>
          </cell>
          <cell r="G805" t="str">
            <v>SWAP, Inc.</v>
          </cell>
          <cell r="H805" t="str">
            <v>Kimberly Pereira</v>
          </cell>
          <cell r="I805" t="str">
            <v>Tracey Ferrara</v>
          </cell>
          <cell r="J805" t="str">
            <v>Damiano, Burk &amp; Nuttall, P.C.</v>
          </cell>
          <cell r="K805">
            <v>40602</v>
          </cell>
          <cell r="L805" t="str">
            <v/>
          </cell>
          <cell r="M805" t="str">
            <v>2026</v>
          </cell>
          <cell r="N805" t="str">
            <v>Gut Rehab</v>
          </cell>
          <cell r="O805">
            <v>41244</v>
          </cell>
          <cell r="P805">
            <v>41250</v>
          </cell>
          <cell r="Q805" t="str">
            <v>NO</v>
          </cell>
          <cell r="R805" t="str">
            <v/>
          </cell>
          <cell r="S805"/>
          <cell r="T805" t="str">
            <v>No</v>
          </cell>
          <cell r="U805" t="str">
            <v>No</v>
          </cell>
          <cell r="V805" t="str">
            <v>No</v>
          </cell>
          <cell r="W805" t="str">
            <v/>
          </cell>
        </row>
        <row r="806">
          <cell r="B806">
            <v>64773</v>
          </cell>
          <cell r="C806">
            <v>13.53</v>
          </cell>
          <cell r="D806" t="str">
            <v>Morgan Stanley SIF Shared</v>
          </cell>
          <cell r="E806" t="str">
            <v>Around Public and Friendship</v>
          </cell>
          <cell r="F806" t="str">
            <v>APF Limited Partnership</v>
          </cell>
          <cell r="G806" t="str">
            <v>SWAP, Inc.</v>
          </cell>
          <cell r="H806" t="str">
            <v>Kimberly Pereira</v>
          </cell>
          <cell r="I806" t="str">
            <v>Tracey Ferrara</v>
          </cell>
          <cell r="J806" t="str">
            <v>Damiano, Burk &amp; Nuttall, P.C.</v>
          </cell>
          <cell r="K806">
            <v>40602</v>
          </cell>
          <cell r="L806" t="str">
            <v/>
          </cell>
          <cell r="M806" t="str">
            <v>2026</v>
          </cell>
          <cell r="N806" t="str">
            <v>Gut Rehab</v>
          </cell>
          <cell r="O806">
            <v>41244</v>
          </cell>
          <cell r="P806">
            <v>41250</v>
          </cell>
          <cell r="Q806" t="str">
            <v>NO</v>
          </cell>
          <cell r="R806" t="str">
            <v/>
          </cell>
          <cell r="S806"/>
          <cell r="T806" t="str">
            <v>No</v>
          </cell>
          <cell r="U806" t="str">
            <v>No</v>
          </cell>
          <cell r="V806" t="str">
            <v>No</v>
          </cell>
          <cell r="W806" t="str">
            <v/>
          </cell>
        </row>
        <row r="807">
          <cell r="B807">
            <v>64776</v>
          </cell>
          <cell r="C807">
            <v>100</v>
          </cell>
          <cell r="D807" t="str">
            <v>JPMorgan 2009</v>
          </cell>
          <cell r="E807" t="str">
            <v>National Avenue Lofts</v>
          </cell>
          <cell r="F807" t="str">
            <v>National Avenue Lofts LLC</v>
          </cell>
          <cell r="G807" t="str">
            <v>Impact Seven, Inc. (Almena)</v>
          </cell>
          <cell r="H807" t="str">
            <v>Erica Arellano</v>
          </cell>
          <cell r="I807" t="str">
            <v>Jennifer Rivera</v>
          </cell>
          <cell r="J807" t="str">
            <v/>
          </cell>
          <cell r="K807">
            <v>40473</v>
          </cell>
          <cell r="L807" t="str">
            <v/>
          </cell>
          <cell r="M807" t="str">
            <v>2026</v>
          </cell>
          <cell r="N807" t="str">
            <v>New</v>
          </cell>
          <cell r="O807">
            <v>40848</v>
          </cell>
          <cell r="P807">
            <v>40836</v>
          </cell>
          <cell r="Q807" t="str">
            <v>NO</v>
          </cell>
          <cell r="R807" t="str">
            <v/>
          </cell>
          <cell r="S807"/>
          <cell r="T807" t="str">
            <v>No</v>
          </cell>
          <cell r="U807" t="str">
            <v>No</v>
          </cell>
          <cell r="V807" t="str">
            <v>No</v>
          </cell>
          <cell r="W807" t="str">
            <v/>
          </cell>
        </row>
        <row r="808">
          <cell r="B808">
            <v>64777</v>
          </cell>
          <cell r="C808">
            <v>100</v>
          </cell>
          <cell r="D808" t="str">
            <v>BAF II Fund</v>
          </cell>
          <cell r="E808" t="str">
            <v>Courtyard Cottages of Bryant Phase I</v>
          </cell>
          <cell r="F808" t="str">
            <v>Courtyard Cottages of Bryant Phase I, L.P.</v>
          </cell>
          <cell r="G808" t="str">
            <v>Autumn Group, Inc</v>
          </cell>
          <cell r="H808" t="str">
            <v>Alyssa Brown</v>
          </cell>
          <cell r="I808" t="str">
            <v>Jennifer Rivera</v>
          </cell>
          <cell r="J808" t="str">
            <v>Novogradac &amp; Company LLP (Boston)</v>
          </cell>
          <cell r="K808">
            <v>40430</v>
          </cell>
          <cell r="L808" t="str">
            <v/>
          </cell>
          <cell r="M808" t="str">
            <v>2026</v>
          </cell>
          <cell r="N808" t="str">
            <v>New</v>
          </cell>
          <cell r="O808">
            <v>40787</v>
          </cell>
          <cell r="P808">
            <v>40780</v>
          </cell>
          <cell r="Q808" t="str">
            <v>NO</v>
          </cell>
          <cell r="R808" t="str">
            <v/>
          </cell>
          <cell r="S808"/>
          <cell r="T808" t="str">
            <v>No</v>
          </cell>
          <cell r="U808" t="str">
            <v>No</v>
          </cell>
          <cell r="V808" t="str">
            <v>No</v>
          </cell>
          <cell r="W808" t="str">
            <v/>
          </cell>
        </row>
        <row r="809">
          <cell r="B809">
            <v>64780</v>
          </cell>
          <cell r="C809">
            <v>100</v>
          </cell>
          <cell r="D809" t="str">
            <v>BAF II Fund</v>
          </cell>
          <cell r="E809" t="str">
            <v>Courtyard Cottages of Bryant Phase II</v>
          </cell>
          <cell r="F809" t="str">
            <v>Courtyard Cottages of Bryant Phase II, L.P.</v>
          </cell>
          <cell r="G809" t="str">
            <v>Autumn Group, Inc</v>
          </cell>
          <cell r="H809" t="str">
            <v>Alyssa Brown</v>
          </cell>
          <cell r="I809" t="str">
            <v>Jennifer Rivera</v>
          </cell>
          <cell r="J809" t="str">
            <v>Novogradac &amp; Company LLP (Boston)</v>
          </cell>
          <cell r="K809">
            <v>40430</v>
          </cell>
          <cell r="L809" t="str">
            <v/>
          </cell>
          <cell r="M809" t="str">
            <v>2026</v>
          </cell>
          <cell r="N809" t="str">
            <v>New</v>
          </cell>
          <cell r="O809">
            <v>40787</v>
          </cell>
          <cell r="P809">
            <v>40840</v>
          </cell>
          <cell r="Q809" t="str">
            <v>NO</v>
          </cell>
          <cell r="R809" t="str">
            <v/>
          </cell>
          <cell r="S809"/>
          <cell r="T809" t="str">
            <v>No</v>
          </cell>
          <cell r="U809" t="str">
            <v>No</v>
          </cell>
          <cell r="V809" t="str">
            <v>No</v>
          </cell>
          <cell r="W809" t="str">
            <v/>
          </cell>
        </row>
        <row r="810">
          <cell r="B810">
            <v>64781</v>
          </cell>
          <cell r="C810">
            <v>86.1</v>
          </cell>
          <cell r="D810" t="str">
            <v>BAF Fund</v>
          </cell>
          <cell r="E810" t="str">
            <v>Bradshaw Senior Phase II</v>
          </cell>
          <cell r="F810" t="str">
            <v>Bradshaw Senior II/Prescott LP</v>
          </cell>
          <cell r="G810" t="str">
            <v xml:space="preserve">WESCAP Real Estate Services </v>
          </cell>
          <cell r="H810" t="str">
            <v>Wade Okada</v>
          </cell>
          <cell r="I810" t="str">
            <v>Laura Pishion</v>
          </cell>
          <cell r="J810" t="str">
            <v>Novogradac &amp; Company LLP (San Rafael)</v>
          </cell>
          <cell r="K810">
            <v>40280</v>
          </cell>
          <cell r="L810" t="str">
            <v/>
          </cell>
          <cell r="M810" t="str">
            <v>2025</v>
          </cell>
          <cell r="N810" t="str">
            <v>New</v>
          </cell>
          <cell r="O810">
            <v>40603</v>
          </cell>
          <cell r="P810">
            <v>40692</v>
          </cell>
          <cell r="Q810" t="str">
            <v>NO</v>
          </cell>
          <cell r="R810" t="str">
            <v/>
          </cell>
          <cell r="S810"/>
          <cell r="T810" t="str">
            <v>No</v>
          </cell>
          <cell r="U810" t="str">
            <v>No</v>
          </cell>
          <cell r="V810" t="str">
            <v>No</v>
          </cell>
          <cell r="W810" t="str">
            <v/>
          </cell>
        </row>
        <row r="811">
          <cell r="B811">
            <v>64781</v>
          </cell>
          <cell r="C811">
            <v>13.9</v>
          </cell>
          <cell r="D811" t="str">
            <v>Morgan Stanley SIF Shared</v>
          </cell>
          <cell r="E811" t="str">
            <v>Bradshaw Senior Phase II</v>
          </cell>
          <cell r="F811" t="str">
            <v>Bradshaw Senior II/Prescott LP</v>
          </cell>
          <cell r="G811" t="str">
            <v xml:space="preserve">WESCAP Real Estate Services </v>
          </cell>
          <cell r="H811" t="str">
            <v>Wade Okada</v>
          </cell>
          <cell r="I811" t="str">
            <v>Laura Pishion</v>
          </cell>
          <cell r="J811" t="str">
            <v>Novogradac &amp; Company LLP (San Rafael)</v>
          </cell>
          <cell r="K811">
            <v>40280</v>
          </cell>
          <cell r="L811" t="str">
            <v/>
          </cell>
          <cell r="M811" t="str">
            <v>2025</v>
          </cell>
          <cell r="N811" t="str">
            <v>New</v>
          </cell>
          <cell r="O811">
            <v>40603</v>
          </cell>
          <cell r="P811">
            <v>40692</v>
          </cell>
          <cell r="Q811" t="str">
            <v>NO</v>
          </cell>
          <cell r="R811" t="str">
            <v/>
          </cell>
          <cell r="S811"/>
          <cell r="T811" t="str">
            <v>No</v>
          </cell>
          <cell r="U811" t="str">
            <v>No</v>
          </cell>
          <cell r="V811" t="str">
            <v>No</v>
          </cell>
          <cell r="W811" t="str">
            <v/>
          </cell>
        </row>
        <row r="812">
          <cell r="B812">
            <v>64782</v>
          </cell>
          <cell r="C812">
            <v>100</v>
          </cell>
          <cell r="D812" t="str">
            <v>TD Banknorth 2009</v>
          </cell>
          <cell r="E812" t="str">
            <v>Veterans Park Apartments</v>
          </cell>
          <cell r="F812" t="str">
            <v>Falmouth Community LLC</v>
          </cell>
          <cell r="G812" t="str">
            <v>Falmouth Housing Corporation</v>
          </cell>
          <cell r="H812" t="str">
            <v>Kimberly Pereira</v>
          </cell>
          <cell r="I812" t="str">
            <v>Tracey Ferrara</v>
          </cell>
          <cell r="J812" t="str">
            <v>CohnReznick (Boston)</v>
          </cell>
          <cell r="K812">
            <v>40542</v>
          </cell>
          <cell r="L812" t="str">
            <v/>
          </cell>
          <cell r="M812" t="str">
            <v>2026</v>
          </cell>
          <cell r="N812" t="str">
            <v>New</v>
          </cell>
          <cell r="O812">
            <v>40787</v>
          </cell>
          <cell r="P812">
            <v>40830</v>
          </cell>
          <cell r="Q812" t="str">
            <v>YES</v>
          </cell>
          <cell r="R812">
            <v>2022</v>
          </cell>
          <cell r="S812"/>
          <cell r="T812"/>
          <cell r="U812" t="str">
            <v>No</v>
          </cell>
          <cell r="V812" t="str">
            <v>No</v>
          </cell>
          <cell r="W812" t="str">
            <v>No</v>
          </cell>
        </row>
        <row r="813">
          <cell r="B813">
            <v>64784</v>
          </cell>
          <cell r="C813">
            <v>100</v>
          </cell>
          <cell r="D813" t="str">
            <v>BAF II Fund</v>
          </cell>
          <cell r="E813" t="str">
            <v>East Village at Avondale</v>
          </cell>
          <cell r="F813" t="str">
            <v>East Village at Avondale, LP</v>
          </cell>
          <cell r="G813" t="str">
            <v>Sterling Group Inc.(IN)</v>
          </cell>
          <cell r="H813" t="str">
            <v>Molly Gillis</v>
          </cell>
          <cell r="I813" t="str">
            <v>Jennifer Rivera</v>
          </cell>
          <cell r="J813" t="str">
            <v/>
          </cell>
          <cell r="K813">
            <v>40527</v>
          </cell>
          <cell r="L813" t="str">
            <v/>
          </cell>
          <cell r="M813" t="str">
            <v>2026</v>
          </cell>
          <cell r="N813" t="str">
            <v>New</v>
          </cell>
          <cell r="O813">
            <v>40756</v>
          </cell>
          <cell r="P813">
            <v>41089</v>
          </cell>
          <cell r="Q813" t="str">
            <v>NO</v>
          </cell>
          <cell r="R813" t="str">
            <v/>
          </cell>
          <cell r="S813"/>
          <cell r="T813" t="str">
            <v>No</v>
          </cell>
          <cell r="U813" t="str">
            <v>No</v>
          </cell>
          <cell r="V813" t="str">
            <v>No</v>
          </cell>
          <cell r="W813" t="str">
            <v/>
          </cell>
        </row>
        <row r="814">
          <cell r="B814">
            <v>64785</v>
          </cell>
          <cell r="C814">
            <v>100</v>
          </cell>
          <cell r="D814" t="str">
            <v>State Farm SIF</v>
          </cell>
          <cell r="E814" t="str">
            <v>Silver City Townhomes (WI)</v>
          </cell>
          <cell r="F814" t="str">
            <v>Silver City Townhomes, LLC</v>
          </cell>
          <cell r="G814" t="str">
            <v>Wisconsin Redevelopment, LLC</v>
          </cell>
          <cell r="H814" t="str">
            <v>Erica Arellano</v>
          </cell>
          <cell r="I814" t="str">
            <v>Jennifer Rivera</v>
          </cell>
          <cell r="J814" t="str">
            <v>Carter and Company CPA LLC</v>
          </cell>
          <cell r="K814">
            <v>40297</v>
          </cell>
          <cell r="L814" t="str">
            <v/>
          </cell>
          <cell r="M814" t="str">
            <v>2026</v>
          </cell>
          <cell r="N814" t="str">
            <v>New</v>
          </cell>
          <cell r="O814">
            <v>40602</v>
          </cell>
          <cell r="P814">
            <v>40519</v>
          </cell>
          <cell r="Q814" t="str">
            <v>NO</v>
          </cell>
          <cell r="R814" t="str">
            <v/>
          </cell>
          <cell r="S814"/>
          <cell r="T814" t="str">
            <v>No</v>
          </cell>
          <cell r="U814" t="str">
            <v>No</v>
          </cell>
          <cell r="V814" t="str">
            <v>No</v>
          </cell>
          <cell r="W814" t="str">
            <v/>
          </cell>
        </row>
        <row r="815">
          <cell r="B815">
            <v>64805</v>
          </cell>
          <cell r="C815">
            <v>100</v>
          </cell>
          <cell r="D815" t="str">
            <v>NEF 2011 - Resyndication</v>
          </cell>
          <cell r="E815" t="str">
            <v>Fair Street Apts</v>
          </cell>
          <cell r="F815" t="str">
            <v>Fair Street Apartments Limited Partnership</v>
          </cell>
          <cell r="G815" t="str">
            <v>New Neighborhoods, Inc. (NNI)</v>
          </cell>
          <cell r="H815" t="str">
            <v>Kimberly Pereira</v>
          </cell>
          <cell r="I815" t="str">
            <v>Tracey Ferrara</v>
          </cell>
          <cell r="J815" t="str">
            <v>Whittlesey</v>
          </cell>
          <cell r="K815">
            <v>40268</v>
          </cell>
          <cell r="L815" t="str">
            <v/>
          </cell>
          <cell r="M815" t="str">
            <v>2024</v>
          </cell>
          <cell r="N815" t="str">
            <v>New</v>
          </cell>
          <cell r="O815">
            <v>40299</v>
          </cell>
          <cell r="P815">
            <v>40310</v>
          </cell>
          <cell r="Q815" t="str">
            <v>YES</v>
          </cell>
          <cell r="R815">
            <v>2018</v>
          </cell>
          <cell r="S815">
            <v>2019</v>
          </cell>
          <cell r="T815" t="str">
            <v>No</v>
          </cell>
          <cell r="U815" t="str">
            <v>Yes</v>
          </cell>
          <cell r="V815" t="str">
            <v>Yes</v>
          </cell>
          <cell r="W815" t="str">
            <v/>
          </cell>
        </row>
        <row r="816">
          <cell r="B816">
            <v>64808</v>
          </cell>
          <cell r="C816">
            <v>100</v>
          </cell>
          <cell r="D816" t="str">
            <v>BAF III Fund</v>
          </cell>
          <cell r="E816" t="str">
            <v>Veterans Apartments (CO)</v>
          </cell>
          <cell r="F816" t="str">
            <v>Veterans Apartments LLLP</v>
          </cell>
          <cell r="G816" t="str">
            <v>Del Norte Neighborhood Development Corporation</v>
          </cell>
          <cell r="H816" t="str">
            <v>Melanie Niemeyer</v>
          </cell>
          <cell r="I816" t="str">
            <v>Laura Pishion</v>
          </cell>
          <cell r="J816" t="str">
            <v>Novogradac &amp; Company LLP (San Francisco)</v>
          </cell>
          <cell r="K816">
            <v>40634</v>
          </cell>
          <cell r="L816" t="str">
            <v/>
          </cell>
          <cell r="M816" t="str">
            <v>2026</v>
          </cell>
          <cell r="N816" t="str">
            <v>New</v>
          </cell>
          <cell r="O816">
            <v>40983</v>
          </cell>
          <cell r="P816">
            <v>40935</v>
          </cell>
          <cell r="Q816" t="str">
            <v>NO</v>
          </cell>
          <cell r="R816" t="str">
            <v/>
          </cell>
          <cell r="S816"/>
          <cell r="T816" t="str">
            <v>No</v>
          </cell>
          <cell r="U816" t="str">
            <v>No</v>
          </cell>
          <cell r="V816" t="str">
            <v>No</v>
          </cell>
          <cell r="W816" t="str">
            <v/>
          </cell>
        </row>
        <row r="817">
          <cell r="B817">
            <v>64812</v>
          </cell>
          <cell r="C817">
            <v>8.5</v>
          </cell>
          <cell r="D817" t="str">
            <v>Cathay SIF I</v>
          </cell>
          <cell r="E817" t="str">
            <v>Westcliff Heights Senior Apartments</v>
          </cell>
          <cell r="F817" t="str">
            <v>Westcliff Heights Limited Partnership</v>
          </cell>
          <cell r="G817" t="str">
            <v>Nevada H.A.N.D., Inc.</v>
          </cell>
          <cell r="H817" t="str">
            <v>Wade Okada</v>
          </cell>
          <cell r="I817" t="str">
            <v>Laura Pishion</v>
          </cell>
          <cell r="J817" t="str">
            <v>Novogradac &amp; Company LLP (San Francisco)</v>
          </cell>
          <cell r="K817">
            <v>41719</v>
          </cell>
          <cell r="L817" t="str">
            <v/>
          </cell>
          <cell r="M817" t="str">
            <v>2029</v>
          </cell>
          <cell r="N817" t="str">
            <v>New</v>
          </cell>
          <cell r="O817">
            <v>42095</v>
          </cell>
          <cell r="P817">
            <v>42093</v>
          </cell>
          <cell r="Q817" t="str">
            <v>YES</v>
          </cell>
          <cell r="R817">
            <v>2018</v>
          </cell>
          <cell r="S817">
            <v>2018</v>
          </cell>
          <cell r="T817" t="str">
            <v>Yes</v>
          </cell>
          <cell r="U817" t="str">
            <v>Yes</v>
          </cell>
          <cell r="V817" t="str">
            <v>Yes</v>
          </cell>
          <cell r="W817" t="str">
            <v/>
          </cell>
        </row>
        <row r="818">
          <cell r="B818">
            <v>64812</v>
          </cell>
          <cell r="C818">
            <v>91.5</v>
          </cell>
          <cell r="D818" t="str">
            <v>HEF XI</v>
          </cell>
          <cell r="E818" t="str">
            <v>Westcliff Heights Senior Apartments</v>
          </cell>
          <cell r="F818" t="str">
            <v>Westcliff Heights Limited Partnership</v>
          </cell>
          <cell r="G818" t="str">
            <v>Nevada H.A.N.D., Inc.</v>
          </cell>
          <cell r="H818" t="str">
            <v>Wade Okada</v>
          </cell>
          <cell r="I818" t="str">
            <v>Laura Pishion</v>
          </cell>
          <cell r="J818" t="str">
            <v>Novogradac &amp; Company LLP (San Francisco)</v>
          </cell>
          <cell r="K818">
            <v>41719</v>
          </cell>
          <cell r="L818" t="str">
            <v/>
          </cell>
          <cell r="M818" t="str">
            <v>2029</v>
          </cell>
          <cell r="N818" t="str">
            <v>New</v>
          </cell>
          <cell r="O818">
            <v>42095</v>
          </cell>
          <cell r="P818">
            <v>42093</v>
          </cell>
          <cell r="Q818" t="str">
            <v>YES</v>
          </cell>
          <cell r="R818">
            <v>2018</v>
          </cell>
          <cell r="S818">
            <v>2018</v>
          </cell>
          <cell r="T818" t="str">
            <v>Yes</v>
          </cell>
          <cell r="U818" t="str">
            <v>Yes</v>
          </cell>
          <cell r="V818" t="str">
            <v>Yes</v>
          </cell>
          <cell r="W818" t="str">
            <v/>
          </cell>
        </row>
        <row r="819">
          <cell r="B819">
            <v>64819</v>
          </cell>
          <cell r="C819">
            <v>85</v>
          </cell>
          <cell r="D819" t="str">
            <v>BAF II Fund</v>
          </cell>
          <cell r="E819" t="str">
            <v>Gateway Lofts</v>
          </cell>
          <cell r="F819" t="str">
            <v>Broadway Housing Limited Partnership</v>
          </cell>
          <cell r="G819" t="str">
            <v>Alliance Housing Incorporated</v>
          </cell>
          <cell r="H819" t="str">
            <v>Samuel Stephens</v>
          </cell>
          <cell r="I819" t="str">
            <v>Jennifer Rivera</v>
          </cell>
          <cell r="J819" t="str">
            <v>Mahoney Ulbrich Christiansen Russ</v>
          </cell>
          <cell r="K819">
            <v>40532</v>
          </cell>
          <cell r="L819" t="str">
            <v/>
          </cell>
          <cell r="M819" t="str">
            <v>2026</v>
          </cell>
          <cell r="N819" t="str">
            <v>New</v>
          </cell>
          <cell r="O819">
            <v>40817</v>
          </cell>
          <cell r="P819">
            <v>40907</v>
          </cell>
          <cell r="Q819" t="str">
            <v>NO</v>
          </cell>
          <cell r="R819" t="str">
            <v/>
          </cell>
          <cell r="S819"/>
          <cell r="T819" t="str">
            <v>No</v>
          </cell>
          <cell r="U819" t="str">
            <v>No</v>
          </cell>
          <cell r="V819" t="str">
            <v>No</v>
          </cell>
          <cell r="W819" t="str">
            <v/>
          </cell>
        </row>
        <row r="820">
          <cell r="B820">
            <v>64819</v>
          </cell>
          <cell r="C820">
            <v>15</v>
          </cell>
          <cell r="D820" t="str">
            <v>Morgan Stanley SIF Shared</v>
          </cell>
          <cell r="E820" t="str">
            <v>Gateway Lofts</v>
          </cell>
          <cell r="F820" t="str">
            <v>Broadway Housing Limited Partnership</v>
          </cell>
          <cell r="G820" t="str">
            <v>Alliance Housing Incorporated</v>
          </cell>
          <cell r="H820" t="str">
            <v>Samuel Stephens</v>
          </cell>
          <cell r="I820" t="str">
            <v>Jennifer Rivera</v>
          </cell>
          <cell r="J820" t="str">
            <v>Mahoney Ulbrich Christiansen Russ</v>
          </cell>
          <cell r="K820">
            <v>40532</v>
          </cell>
          <cell r="L820" t="str">
            <v/>
          </cell>
          <cell r="M820" t="str">
            <v>2026</v>
          </cell>
          <cell r="N820" t="str">
            <v>New</v>
          </cell>
          <cell r="O820">
            <v>40817</v>
          </cell>
          <cell r="P820">
            <v>40907</v>
          </cell>
          <cell r="Q820" t="str">
            <v>NO</v>
          </cell>
          <cell r="R820" t="str">
            <v/>
          </cell>
          <cell r="S820"/>
          <cell r="T820" t="str">
            <v>No</v>
          </cell>
          <cell r="U820" t="str">
            <v>No</v>
          </cell>
          <cell r="V820" t="str">
            <v>No</v>
          </cell>
          <cell r="W820" t="str">
            <v/>
          </cell>
        </row>
        <row r="821">
          <cell r="B821">
            <v>64823</v>
          </cell>
          <cell r="C821">
            <v>100</v>
          </cell>
          <cell r="D821" t="str">
            <v>GS-NYEF Fund 2009 LLC</v>
          </cell>
          <cell r="E821" t="str">
            <v>Stebbins Prospect</v>
          </cell>
          <cell r="F821" t="str">
            <v>Stebbins-Prospect LP</v>
          </cell>
          <cell r="G821" t="str">
            <v>Belmont Arthur Avenue Local Development Corporation</v>
          </cell>
          <cell r="H821" t="str">
            <v>David Rozan</v>
          </cell>
          <cell r="I821" t="str">
            <v>Lisa Taylor</v>
          </cell>
          <cell r="J821" t="str">
            <v>Luigi Laverghetta, CPA</v>
          </cell>
          <cell r="K821">
            <v>40380</v>
          </cell>
          <cell r="L821" t="str">
            <v/>
          </cell>
          <cell r="M821" t="str">
            <v>2025</v>
          </cell>
          <cell r="N821" t="str">
            <v>Gut Rehab</v>
          </cell>
          <cell r="O821">
            <v>40908</v>
          </cell>
          <cell r="P821">
            <v>40664</v>
          </cell>
          <cell r="Q821" t="str">
            <v>NO</v>
          </cell>
          <cell r="R821" t="str">
            <v/>
          </cell>
          <cell r="S821"/>
          <cell r="T821" t="str">
            <v>No</v>
          </cell>
          <cell r="U821" t="str">
            <v>No</v>
          </cell>
          <cell r="V821" t="str">
            <v>No</v>
          </cell>
          <cell r="W821" t="str">
            <v/>
          </cell>
        </row>
        <row r="822">
          <cell r="B822">
            <v>64824</v>
          </cell>
          <cell r="C822">
            <v>100</v>
          </cell>
          <cell r="D822" t="str">
            <v>Wells Fargo SIF</v>
          </cell>
          <cell r="E822" t="str">
            <v>New Castle Townhomes</v>
          </cell>
          <cell r="F822" t="str">
            <v>New Castle Townhomes Limited Partnership</v>
          </cell>
          <cell r="G822" t="str">
            <v>Southwest Minnesota Housing Partnership</v>
          </cell>
          <cell r="H822" t="str">
            <v>Samuel Stephens</v>
          </cell>
          <cell r="I822" t="str">
            <v>Jennifer Rivera</v>
          </cell>
          <cell r="J822" t="str">
            <v>Baker Tilly Virchow Krause, LLP (Minneapolis)</v>
          </cell>
          <cell r="K822">
            <v>40479</v>
          </cell>
          <cell r="L822" t="str">
            <v/>
          </cell>
          <cell r="M822" t="str">
            <v>2025</v>
          </cell>
          <cell r="N822" t="str">
            <v>New</v>
          </cell>
          <cell r="O822">
            <v>40817</v>
          </cell>
          <cell r="P822">
            <v>40817</v>
          </cell>
          <cell r="Q822" t="str">
            <v>NO</v>
          </cell>
          <cell r="R822" t="str">
            <v/>
          </cell>
          <cell r="S822"/>
          <cell r="T822" t="str">
            <v>No</v>
          </cell>
          <cell r="U822" t="str">
            <v>No</v>
          </cell>
          <cell r="V822" t="str">
            <v>No</v>
          </cell>
          <cell r="W822" t="str">
            <v/>
          </cell>
        </row>
        <row r="823">
          <cell r="B823">
            <v>64827</v>
          </cell>
          <cell r="C823">
            <v>100</v>
          </cell>
          <cell r="D823" t="str">
            <v>TD Banknorth 2009</v>
          </cell>
          <cell r="E823" t="str">
            <v>Concern Heights Apartments</v>
          </cell>
          <cell r="F823" t="str">
            <v>Concern Heights Apartments, LLC</v>
          </cell>
          <cell r="G823" t="str">
            <v>Concern for Independent Living, Inc.</v>
          </cell>
          <cell r="H823" t="str">
            <v>Lisa Taylor</v>
          </cell>
          <cell r="I823" t="str">
            <v>Tracey Ferrara</v>
          </cell>
          <cell r="J823" t="str">
            <v/>
          </cell>
          <cell r="K823">
            <v>40379</v>
          </cell>
          <cell r="L823" t="str">
            <v/>
          </cell>
          <cell r="M823" t="str">
            <v>2026</v>
          </cell>
          <cell r="N823" t="str">
            <v>New</v>
          </cell>
          <cell r="O823">
            <v>40909</v>
          </cell>
          <cell r="P823">
            <v>40935</v>
          </cell>
          <cell r="Q823" t="str">
            <v>NO</v>
          </cell>
          <cell r="R823" t="str">
            <v/>
          </cell>
          <cell r="S823"/>
          <cell r="T823"/>
          <cell r="U823" t="str">
            <v>No</v>
          </cell>
          <cell r="V823" t="str">
            <v>No</v>
          </cell>
          <cell r="W823" t="str">
            <v>No</v>
          </cell>
        </row>
        <row r="824">
          <cell r="B824">
            <v>64830</v>
          </cell>
          <cell r="C824">
            <v>85</v>
          </cell>
          <cell r="D824" t="str">
            <v>NYEF 2006</v>
          </cell>
          <cell r="E824" t="str">
            <v>Wales Avenue NEP</v>
          </cell>
          <cell r="F824" t="str">
            <v>Wales Group, LP</v>
          </cell>
          <cell r="G824" t="str">
            <v>JGV, Inc.</v>
          </cell>
          <cell r="H824" t="str">
            <v>Rayla Maurin</v>
          </cell>
          <cell r="I824" t="str">
            <v>Lisa Taylor</v>
          </cell>
          <cell r="J824" t="str">
            <v>Tyrone Anthony Sellers, CPA</v>
          </cell>
          <cell r="K824">
            <v>40164</v>
          </cell>
          <cell r="L824" t="str">
            <v/>
          </cell>
          <cell r="M824" t="str">
            <v>2024</v>
          </cell>
          <cell r="N824" t="str">
            <v>Gut Rehab</v>
          </cell>
          <cell r="O824" t="str">
            <v/>
          </cell>
          <cell r="P824">
            <v>40164</v>
          </cell>
          <cell r="Q824" t="str">
            <v>YES</v>
          </cell>
          <cell r="R824">
            <v>2018</v>
          </cell>
          <cell r="S824">
            <v>2018</v>
          </cell>
          <cell r="T824" t="str">
            <v>Yes</v>
          </cell>
          <cell r="U824" t="str">
            <v>Yes</v>
          </cell>
          <cell r="V824" t="str">
            <v>Yes</v>
          </cell>
          <cell r="W824" t="str">
            <v/>
          </cell>
        </row>
        <row r="825">
          <cell r="B825">
            <v>64830</v>
          </cell>
          <cell r="C825">
            <v>15</v>
          </cell>
          <cell r="D825" t="str">
            <v>NYEF 2008</v>
          </cell>
          <cell r="E825" t="str">
            <v>Wales Avenue NEP</v>
          </cell>
          <cell r="F825" t="str">
            <v>Wales Group, LP</v>
          </cell>
          <cell r="G825" t="str">
            <v>JGV, Inc.</v>
          </cell>
          <cell r="H825" t="str">
            <v>Rayla Maurin</v>
          </cell>
          <cell r="I825" t="str">
            <v>Lisa Taylor</v>
          </cell>
          <cell r="J825" t="str">
            <v>Tyrone Anthony Sellers, CPA</v>
          </cell>
          <cell r="K825">
            <v>40164</v>
          </cell>
          <cell r="L825" t="str">
            <v/>
          </cell>
          <cell r="M825" t="str">
            <v>2024</v>
          </cell>
          <cell r="N825" t="str">
            <v>Gut Rehab</v>
          </cell>
          <cell r="O825" t="str">
            <v/>
          </cell>
          <cell r="P825">
            <v>40164</v>
          </cell>
          <cell r="Q825" t="str">
            <v>YES</v>
          </cell>
          <cell r="R825">
            <v>2018</v>
          </cell>
          <cell r="S825">
            <v>2018</v>
          </cell>
          <cell r="T825" t="str">
            <v>Yes</v>
          </cell>
          <cell r="U825" t="str">
            <v>Yes</v>
          </cell>
          <cell r="V825" t="str">
            <v>Yes</v>
          </cell>
          <cell r="W825" t="str">
            <v/>
          </cell>
        </row>
        <row r="826">
          <cell r="B826">
            <v>64835</v>
          </cell>
          <cell r="C826">
            <v>100</v>
          </cell>
          <cell r="D826" t="str">
            <v>GS-NYEF Fund 2009 LLC</v>
          </cell>
          <cell r="E826" t="str">
            <v>Wilson Knickerbocker Cluster</v>
          </cell>
          <cell r="F826" t="str">
            <v xml:space="preserve">JC Real Estate Development </v>
          </cell>
          <cell r="G826" t="str">
            <v>PRB Realty Corp</v>
          </cell>
          <cell r="H826" t="str">
            <v>Corey Parson</v>
          </cell>
          <cell r="I826" t="str">
            <v>Tania Garrido</v>
          </cell>
          <cell r="J826" t="str">
            <v>Tyrone Anthony Sellers, CPA</v>
          </cell>
          <cell r="K826">
            <v>40192</v>
          </cell>
          <cell r="L826" t="str">
            <v/>
          </cell>
          <cell r="M826" t="str">
            <v>2024</v>
          </cell>
          <cell r="N826" t="str">
            <v>Substantial Rehab</v>
          </cell>
          <cell r="O826" t="str">
            <v/>
          </cell>
          <cell r="P826">
            <v>39678</v>
          </cell>
          <cell r="Q826" t="str">
            <v>NO</v>
          </cell>
          <cell r="R826" t="str">
            <v/>
          </cell>
          <cell r="S826"/>
          <cell r="T826" t="str">
            <v>No</v>
          </cell>
          <cell r="U826" t="str">
            <v>No</v>
          </cell>
          <cell r="V826" t="str">
            <v>No</v>
          </cell>
          <cell r="W826" t="str">
            <v/>
          </cell>
        </row>
        <row r="827">
          <cell r="B827">
            <v>64856</v>
          </cell>
          <cell r="C827">
            <v>85</v>
          </cell>
          <cell r="D827" t="str">
            <v>BAF II Fund</v>
          </cell>
          <cell r="E827" t="str">
            <v>Cascade Creek Apartments</v>
          </cell>
          <cell r="F827" t="str">
            <v>Cascade Creek Limited Partnership</v>
          </cell>
          <cell r="G827" t="str">
            <v>MetroPlains, LLC</v>
          </cell>
          <cell r="H827" t="str">
            <v>Samuel Stephens</v>
          </cell>
          <cell r="I827" t="str">
            <v>Jennifer Rivera</v>
          </cell>
          <cell r="J827" t="str">
            <v>Eide Bailly LLP (Fargo/Bismarck)</v>
          </cell>
          <cell r="K827">
            <v>40513</v>
          </cell>
          <cell r="L827" t="str">
            <v/>
          </cell>
          <cell r="M827" t="str">
            <v>2027</v>
          </cell>
          <cell r="N827" t="str">
            <v>New</v>
          </cell>
          <cell r="O827">
            <v>40817</v>
          </cell>
          <cell r="P827">
            <v>40878</v>
          </cell>
          <cell r="Q827" t="str">
            <v>NO</v>
          </cell>
          <cell r="R827" t="str">
            <v/>
          </cell>
          <cell r="S827"/>
          <cell r="T827" t="str">
            <v>No</v>
          </cell>
          <cell r="U827" t="str">
            <v>No</v>
          </cell>
          <cell r="V827" t="str">
            <v>No</v>
          </cell>
          <cell r="W827" t="str">
            <v/>
          </cell>
        </row>
        <row r="828">
          <cell r="B828">
            <v>64856</v>
          </cell>
          <cell r="C828">
            <v>15</v>
          </cell>
          <cell r="D828" t="str">
            <v>Morgan Stanley SIF Shared</v>
          </cell>
          <cell r="E828" t="str">
            <v>Cascade Creek Apartments</v>
          </cell>
          <cell r="F828" t="str">
            <v>Cascade Creek Limited Partnership</v>
          </cell>
          <cell r="G828" t="str">
            <v>MetroPlains, LLC</v>
          </cell>
          <cell r="H828" t="str">
            <v>Samuel Stephens</v>
          </cell>
          <cell r="I828" t="str">
            <v>Jennifer Rivera</v>
          </cell>
          <cell r="J828" t="str">
            <v>Eide Bailly LLP (Fargo/Bismarck)</v>
          </cell>
          <cell r="K828">
            <v>40513</v>
          </cell>
          <cell r="L828" t="str">
            <v/>
          </cell>
          <cell r="M828" t="str">
            <v>2027</v>
          </cell>
          <cell r="N828" t="str">
            <v>New</v>
          </cell>
          <cell r="O828">
            <v>40817</v>
          </cell>
          <cell r="P828">
            <v>40878</v>
          </cell>
          <cell r="Q828" t="str">
            <v>NO</v>
          </cell>
          <cell r="R828" t="str">
            <v/>
          </cell>
          <cell r="S828"/>
          <cell r="T828" t="str">
            <v>No</v>
          </cell>
          <cell r="U828" t="str">
            <v>No</v>
          </cell>
          <cell r="V828" t="str">
            <v>No</v>
          </cell>
          <cell r="W828" t="str">
            <v/>
          </cell>
        </row>
        <row r="829">
          <cell r="B829">
            <v>64864</v>
          </cell>
          <cell r="C829">
            <v>85</v>
          </cell>
          <cell r="D829" t="str">
            <v>BAF II Fund</v>
          </cell>
          <cell r="E829" t="str">
            <v>Silver Creek Residences (ID)</v>
          </cell>
          <cell r="F829" t="str">
            <v>Silver Creek Limited Partnership</v>
          </cell>
          <cell r="G829" t="str">
            <v>Community Development Inc.(ID)</v>
          </cell>
          <cell r="H829" t="str">
            <v>Justin Sousley</v>
          </cell>
          <cell r="I829" t="str">
            <v>Laura Pishion</v>
          </cell>
          <cell r="J829" t="str">
            <v>Leavitt, Christensen &amp; Co., PLLC</v>
          </cell>
          <cell r="K829">
            <v>40577</v>
          </cell>
          <cell r="L829" t="str">
            <v/>
          </cell>
          <cell r="M829" t="str">
            <v>2026</v>
          </cell>
          <cell r="N829" t="str">
            <v>New</v>
          </cell>
          <cell r="O829">
            <v>40909</v>
          </cell>
          <cell r="P829">
            <v>40954</v>
          </cell>
          <cell r="Q829" t="str">
            <v>NO</v>
          </cell>
          <cell r="R829" t="str">
            <v/>
          </cell>
          <cell r="S829"/>
          <cell r="T829" t="str">
            <v>No</v>
          </cell>
          <cell r="U829" t="str">
            <v>No</v>
          </cell>
          <cell r="V829" t="str">
            <v>No</v>
          </cell>
          <cell r="W829" t="str">
            <v/>
          </cell>
        </row>
        <row r="830">
          <cell r="B830">
            <v>64864</v>
          </cell>
          <cell r="C830">
            <v>15</v>
          </cell>
          <cell r="D830" t="str">
            <v>Morgan Stanley SIF Shared</v>
          </cell>
          <cell r="E830" t="str">
            <v>Silver Creek Residences (ID)</v>
          </cell>
          <cell r="F830" t="str">
            <v>Silver Creek Limited Partnership</v>
          </cell>
          <cell r="G830" t="str">
            <v>Community Development Inc.(ID)</v>
          </cell>
          <cell r="H830" t="str">
            <v>Justin Sousley</v>
          </cell>
          <cell r="I830" t="str">
            <v>Laura Pishion</v>
          </cell>
          <cell r="J830" t="str">
            <v>Leavitt, Christensen &amp; Co., PLLC</v>
          </cell>
          <cell r="K830">
            <v>40577</v>
          </cell>
          <cell r="L830" t="str">
            <v/>
          </cell>
          <cell r="M830" t="str">
            <v>2026</v>
          </cell>
          <cell r="N830" t="str">
            <v>New</v>
          </cell>
          <cell r="O830">
            <v>40909</v>
          </cell>
          <cell r="P830">
            <v>40954</v>
          </cell>
          <cell r="Q830" t="str">
            <v>NO</v>
          </cell>
          <cell r="R830" t="str">
            <v/>
          </cell>
          <cell r="S830"/>
          <cell r="T830" t="str">
            <v>No</v>
          </cell>
          <cell r="U830" t="str">
            <v>No</v>
          </cell>
          <cell r="V830" t="str">
            <v>No</v>
          </cell>
          <cell r="W830" t="str">
            <v/>
          </cell>
        </row>
        <row r="831">
          <cell r="B831">
            <v>64869</v>
          </cell>
          <cell r="C831">
            <v>85.8</v>
          </cell>
          <cell r="D831" t="str">
            <v>BAF II Fund</v>
          </cell>
          <cell r="E831" t="str">
            <v>Heritage View (AL)</v>
          </cell>
          <cell r="F831" t="str">
            <v>Summit Heritage View, Ltd</v>
          </cell>
          <cell r="G831" t="str">
            <v>BSR Trust, LLC</v>
          </cell>
          <cell r="H831" t="str">
            <v>Lisa Days</v>
          </cell>
          <cell r="I831" t="str">
            <v>Tracey Ferrara</v>
          </cell>
          <cell r="J831" t="str">
            <v>Dixon Hughes Goodman LLP (NC)</v>
          </cell>
          <cell r="K831">
            <v>40542</v>
          </cell>
          <cell r="L831" t="str">
            <v/>
          </cell>
          <cell r="M831" t="str">
            <v>2025</v>
          </cell>
          <cell r="N831" t="str">
            <v>New</v>
          </cell>
          <cell r="O831">
            <v>40756</v>
          </cell>
          <cell r="P831">
            <v>40882</v>
          </cell>
          <cell r="Q831" t="str">
            <v>NO</v>
          </cell>
          <cell r="R831" t="str">
            <v/>
          </cell>
          <cell r="S831"/>
          <cell r="T831" t="str">
            <v>No</v>
          </cell>
          <cell r="U831" t="str">
            <v>No</v>
          </cell>
          <cell r="V831" t="str">
            <v>No</v>
          </cell>
          <cell r="W831" t="str">
            <v/>
          </cell>
        </row>
        <row r="832">
          <cell r="B832">
            <v>64869</v>
          </cell>
          <cell r="C832">
            <v>14.2</v>
          </cell>
          <cell r="D832" t="str">
            <v>Morgan Stanley SIF Shared</v>
          </cell>
          <cell r="E832" t="str">
            <v>Heritage View (AL)</v>
          </cell>
          <cell r="F832" t="str">
            <v>Summit Heritage View, Ltd</v>
          </cell>
          <cell r="G832" t="str">
            <v>BSR Trust, LLC</v>
          </cell>
          <cell r="H832" t="str">
            <v>Lisa Days</v>
          </cell>
          <cell r="I832" t="str">
            <v>Tracey Ferrara</v>
          </cell>
          <cell r="J832" t="str">
            <v>Dixon Hughes Goodman LLP (NC)</v>
          </cell>
          <cell r="K832">
            <v>40542</v>
          </cell>
          <cell r="L832" t="str">
            <v/>
          </cell>
          <cell r="M832" t="str">
            <v>2025</v>
          </cell>
          <cell r="N832" t="str">
            <v>New</v>
          </cell>
          <cell r="O832">
            <v>40756</v>
          </cell>
          <cell r="P832">
            <v>40882</v>
          </cell>
          <cell r="Q832" t="str">
            <v>NO</v>
          </cell>
          <cell r="R832" t="str">
            <v/>
          </cell>
          <cell r="S832"/>
          <cell r="T832" t="str">
            <v>No</v>
          </cell>
          <cell r="U832" t="str">
            <v>No</v>
          </cell>
          <cell r="V832" t="str">
            <v>No</v>
          </cell>
          <cell r="W832" t="str">
            <v/>
          </cell>
        </row>
        <row r="833">
          <cell r="B833">
            <v>64870</v>
          </cell>
          <cell r="C833">
            <v>100</v>
          </cell>
          <cell r="D833" t="str">
            <v>GS-NYEF Fund 2009 LLC</v>
          </cell>
          <cell r="E833" t="str">
            <v>Unity Apartments</v>
          </cell>
          <cell r="F833" t="str">
            <v>WHGA Unity Apartments Limited Partnership</v>
          </cell>
          <cell r="G833" t="str">
            <v>West Harlem Group Assistance, Inc.(WHGA)</v>
          </cell>
          <cell r="H833" t="str">
            <v>David Rozan</v>
          </cell>
          <cell r="I833" t="str">
            <v>Lisa Taylor</v>
          </cell>
          <cell r="J833" t="str">
            <v>Jack Lawrence &amp; Company CPAs</v>
          </cell>
          <cell r="K833">
            <v>40401</v>
          </cell>
          <cell r="L833" t="str">
            <v/>
          </cell>
          <cell r="M833" t="str">
            <v>2025</v>
          </cell>
          <cell r="N833" t="str">
            <v>Gut Rehab</v>
          </cell>
          <cell r="O833">
            <v>40801</v>
          </cell>
          <cell r="P833">
            <v>40878</v>
          </cell>
          <cell r="Q833" t="str">
            <v>NO</v>
          </cell>
          <cell r="R833" t="str">
            <v/>
          </cell>
          <cell r="S833"/>
          <cell r="T833" t="str">
            <v>No</v>
          </cell>
          <cell r="U833" t="str">
            <v>No</v>
          </cell>
          <cell r="V833" t="str">
            <v>No</v>
          </cell>
          <cell r="W833" t="str">
            <v/>
          </cell>
        </row>
        <row r="834">
          <cell r="B834">
            <v>64880</v>
          </cell>
          <cell r="C834">
            <v>100</v>
          </cell>
          <cell r="D834" t="str">
            <v>NEF 2011</v>
          </cell>
          <cell r="E834" t="str">
            <v>Compass Housing Alliance - Ballard</v>
          </cell>
          <cell r="F834" t="str">
            <v>Compass Center Ballard LLC</v>
          </cell>
          <cell r="G834" t="str">
            <v>Compass Housing Alliance</v>
          </cell>
          <cell r="H834" t="str">
            <v>Lisa Robinson</v>
          </cell>
          <cell r="I834" t="str">
            <v>Laura Pishion</v>
          </cell>
          <cell r="J834" t="str">
            <v>Clark Nuber P.S.</v>
          </cell>
          <cell r="K834">
            <v>40956</v>
          </cell>
          <cell r="L834" t="str">
            <v/>
          </cell>
          <cell r="M834" t="str">
            <v>2027</v>
          </cell>
          <cell r="N834" t="str">
            <v>New</v>
          </cell>
          <cell r="O834">
            <v>41365</v>
          </cell>
          <cell r="P834">
            <v>41348</v>
          </cell>
          <cell r="Q834" t="str">
            <v>NO</v>
          </cell>
          <cell r="R834" t="str">
            <v/>
          </cell>
          <cell r="S834"/>
          <cell r="T834" t="str">
            <v>No</v>
          </cell>
          <cell r="U834" t="str">
            <v>No</v>
          </cell>
          <cell r="V834" t="str">
            <v>No</v>
          </cell>
          <cell r="W834" t="str">
            <v/>
          </cell>
        </row>
        <row r="835">
          <cell r="B835">
            <v>64886</v>
          </cell>
          <cell r="C835">
            <v>100</v>
          </cell>
          <cell r="D835" t="str">
            <v>Wells Fargo SIF II</v>
          </cell>
          <cell r="E835" t="str">
            <v>East Side Commons (MN)</v>
          </cell>
          <cell r="F835" t="str">
            <v>East Side Commons, LLLP</v>
          </cell>
          <cell r="G835" t="str">
            <v>Twin Cities Housing Development Corporation (TCHDC)</v>
          </cell>
          <cell r="H835" t="str">
            <v>Samuel Stephens</v>
          </cell>
          <cell r="I835" t="str">
            <v>Jennifer Rivera</v>
          </cell>
          <cell r="J835" t="str">
            <v>Mahoney Ulbrich Christiansen Russ</v>
          </cell>
          <cell r="K835">
            <v>40855</v>
          </cell>
          <cell r="L835" t="str">
            <v/>
          </cell>
          <cell r="M835" t="str">
            <v>2026</v>
          </cell>
          <cell r="N835" t="str">
            <v>Substantial Rehab</v>
          </cell>
          <cell r="O835">
            <v>41153</v>
          </cell>
          <cell r="P835">
            <v>41180</v>
          </cell>
          <cell r="Q835" t="str">
            <v>YES</v>
          </cell>
          <cell r="R835">
            <v>2018</v>
          </cell>
          <cell r="S835">
            <v>2018</v>
          </cell>
          <cell r="T835" t="str">
            <v>Yes</v>
          </cell>
          <cell r="U835" t="str">
            <v>Yes</v>
          </cell>
          <cell r="V835" t="str">
            <v>Yes</v>
          </cell>
          <cell r="W835" t="str">
            <v/>
          </cell>
        </row>
        <row r="836">
          <cell r="B836">
            <v>64887</v>
          </cell>
          <cell r="C836">
            <v>85</v>
          </cell>
          <cell r="D836" t="str">
            <v>BAF II Fund</v>
          </cell>
          <cell r="E836" t="str">
            <v>CRH #5</v>
          </cell>
          <cell r="F836" t="str">
            <v>Charleston Replacement Housing, L.P. #5</v>
          </cell>
          <cell r="G836" t="str">
            <v>Alan Ives Construction (LOCATION: CHICAGO, IL)</v>
          </cell>
          <cell r="H836" t="str">
            <v>Judy Jackson</v>
          </cell>
          <cell r="I836" t="str">
            <v>Tracey Ferrara</v>
          </cell>
          <cell r="J836" t="str">
            <v>Rubino &amp; Company</v>
          </cell>
          <cell r="K836">
            <v>40695</v>
          </cell>
          <cell r="L836" t="str">
            <v/>
          </cell>
          <cell r="M836" t="str">
            <v>2028</v>
          </cell>
          <cell r="N836" t="str">
            <v>New</v>
          </cell>
          <cell r="O836" t="str">
            <v/>
          </cell>
          <cell r="P836">
            <v>41239</v>
          </cell>
          <cell r="Q836" t="str">
            <v>NO</v>
          </cell>
          <cell r="R836" t="str">
            <v/>
          </cell>
          <cell r="S836"/>
          <cell r="T836" t="str">
            <v>No</v>
          </cell>
          <cell r="U836" t="str">
            <v>No</v>
          </cell>
          <cell r="V836" t="str">
            <v>No</v>
          </cell>
          <cell r="W836" t="str">
            <v/>
          </cell>
        </row>
        <row r="837">
          <cell r="B837">
            <v>64887</v>
          </cell>
          <cell r="C837">
            <v>15</v>
          </cell>
          <cell r="D837" t="str">
            <v>Morgan Stanley SIF Shared</v>
          </cell>
          <cell r="E837" t="str">
            <v>CRH #5</v>
          </cell>
          <cell r="F837" t="str">
            <v>Charleston Replacement Housing, L.P. #5</v>
          </cell>
          <cell r="G837" t="str">
            <v>Alan Ives Construction (LOCATION: CHICAGO, IL)</v>
          </cell>
          <cell r="H837" t="str">
            <v>Judy Jackson</v>
          </cell>
          <cell r="I837" t="str">
            <v>Tracey Ferrara</v>
          </cell>
          <cell r="J837" t="str">
            <v>Rubino &amp; Company</v>
          </cell>
          <cell r="K837">
            <v>40695</v>
          </cell>
          <cell r="L837" t="str">
            <v/>
          </cell>
          <cell r="M837" t="str">
            <v>2028</v>
          </cell>
          <cell r="N837" t="str">
            <v>New</v>
          </cell>
          <cell r="O837" t="str">
            <v/>
          </cell>
          <cell r="P837">
            <v>41239</v>
          </cell>
          <cell r="Q837" t="str">
            <v>NO</v>
          </cell>
          <cell r="R837" t="str">
            <v/>
          </cell>
          <cell r="S837"/>
          <cell r="T837" t="str">
            <v>No</v>
          </cell>
          <cell r="U837" t="str">
            <v>No</v>
          </cell>
          <cell r="V837" t="str">
            <v>No</v>
          </cell>
          <cell r="W837" t="str">
            <v/>
          </cell>
        </row>
        <row r="838">
          <cell r="B838">
            <v>64888</v>
          </cell>
          <cell r="C838">
            <v>100</v>
          </cell>
          <cell r="D838" t="str">
            <v>NEF 2011 - Resyndication</v>
          </cell>
          <cell r="E838" t="str">
            <v>Crestview Village Apartments (NE)</v>
          </cell>
          <cell r="F838" t="str">
            <v>Mercy Crestview Village Housing, LP</v>
          </cell>
          <cell r="G838" t="str">
            <v>Mercy Housing, Inc.</v>
          </cell>
          <cell r="H838" t="str">
            <v>Alyssa Brown</v>
          </cell>
          <cell r="I838" t="str">
            <v>Jennifer Rivera</v>
          </cell>
          <cell r="J838" t="str">
            <v>CohnReznick (Charlotte)</v>
          </cell>
          <cell r="K838">
            <v>40494</v>
          </cell>
          <cell r="L838" t="str">
            <v/>
          </cell>
          <cell r="M838" t="str">
            <v>2026</v>
          </cell>
          <cell r="N838" t="str">
            <v>Moderate Rehab</v>
          </cell>
          <cell r="O838" t="str">
            <v/>
          </cell>
          <cell r="P838">
            <v>40494</v>
          </cell>
          <cell r="Q838" t="str">
            <v>YES</v>
          </cell>
          <cell r="R838">
            <v>2018</v>
          </cell>
          <cell r="S838">
            <v>2018</v>
          </cell>
          <cell r="T838" t="str">
            <v>Yes</v>
          </cell>
          <cell r="U838" t="str">
            <v>Yes</v>
          </cell>
          <cell r="V838" t="str">
            <v>Yes</v>
          </cell>
          <cell r="W838" t="str">
            <v/>
          </cell>
        </row>
        <row r="839">
          <cell r="B839">
            <v>64889</v>
          </cell>
          <cell r="C839">
            <v>100</v>
          </cell>
          <cell r="D839" t="str">
            <v>NEF 2011 - Resyndication</v>
          </cell>
          <cell r="E839" t="str">
            <v>Mercy Northglen</v>
          </cell>
          <cell r="F839" t="str">
            <v>Northglen, LP</v>
          </cell>
          <cell r="G839" t="str">
            <v>Mercy Housing, Inc.</v>
          </cell>
          <cell r="H839" t="str">
            <v>Alyssa Brown</v>
          </cell>
          <cell r="I839" t="str">
            <v>Jennifer Rivera</v>
          </cell>
          <cell r="J839" t="str">
            <v>CohnReznick (Charlotte)</v>
          </cell>
          <cell r="K839">
            <v>40494</v>
          </cell>
          <cell r="L839" t="str">
            <v/>
          </cell>
          <cell r="M839" t="str">
            <v>2027</v>
          </cell>
          <cell r="N839" t="str">
            <v>Moderate Rehab</v>
          </cell>
          <cell r="O839">
            <v>40848</v>
          </cell>
          <cell r="P839">
            <v>40494</v>
          </cell>
          <cell r="Q839" t="str">
            <v>YES</v>
          </cell>
          <cell r="R839">
            <v>2022</v>
          </cell>
          <cell r="S839"/>
          <cell r="T839" t="str">
            <v>No</v>
          </cell>
          <cell r="U839" t="str">
            <v>No</v>
          </cell>
          <cell r="V839" t="str">
            <v>No</v>
          </cell>
          <cell r="W839" t="str">
            <v/>
          </cell>
        </row>
        <row r="840">
          <cell r="B840">
            <v>64890</v>
          </cell>
          <cell r="C840">
            <v>100</v>
          </cell>
          <cell r="D840" t="str">
            <v>NEF 2011 - Resyndication</v>
          </cell>
          <cell r="E840" t="str">
            <v>Western Manor</v>
          </cell>
          <cell r="F840" t="str">
            <v>Western Manor, LP</v>
          </cell>
          <cell r="G840" t="str">
            <v>Mercy Housing, Inc.</v>
          </cell>
          <cell r="H840" t="str">
            <v>Alyssa Brown</v>
          </cell>
          <cell r="I840" t="str">
            <v>Jennifer Rivera</v>
          </cell>
          <cell r="J840" t="str">
            <v>CohnReznick (Charlotte)</v>
          </cell>
          <cell r="K840">
            <v>40494</v>
          </cell>
          <cell r="L840" t="str">
            <v/>
          </cell>
          <cell r="M840" t="str">
            <v>2027</v>
          </cell>
          <cell r="N840" t="str">
            <v>Moderate Rehab</v>
          </cell>
          <cell r="O840">
            <v>41000</v>
          </cell>
          <cell r="P840">
            <v>40494</v>
          </cell>
          <cell r="Q840" t="str">
            <v>NO</v>
          </cell>
          <cell r="R840" t="str">
            <v/>
          </cell>
          <cell r="S840"/>
          <cell r="T840" t="str">
            <v>No</v>
          </cell>
          <cell r="U840" t="str">
            <v>No</v>
          </cell>
          <cell r="V840" t="str">
            <v>No</v>
          </cell>
          <cell r="W840" t="str">
            <v/>
          </cell>
        </row>
        <row r="841">
          <cell r="B841">
            <v>64900</v>
          </cell>
          <cell r="C841">
            <v>86.07</v>
          </cell>
          <cell r="D841" t="str">
            <v>BAF II Fund</v>
          </cell>
          <cell r="E841" t="str">
            <v>Mayfair Village</v>
          </cell>
          <cell r="F841" t="str">
            <v>Ability Mayfair II, LLC</v>
          </cell>
          <cell r="G841" t="str">
            <v>Ability Housing of Northeast Florida, Inc.</v>
          </cell>
          <cell r="H841" t="str">
            <v>Judy Jackson</v>
          </cell>
          <cell r="I841" t="str">
            <v>Tracey Ferrara</v>
          </cell>
          <cell r="J841" t="str">
            <v>Tidwell Group (Atlanta)</v>
          </cell>
          <cell r="K841">
            <v>40458</v>
          </cell>
          <cell r="L841" t="str">
            <v/>
          </cell>
          <cell r="M841" t="str">
            <v>2026</v>
          </cell>
          <cell r="N841" t="str">
            <v>Substantial Rehab</v>
          </cell>
          <cell r="O841">
            <v>40817</v>
          </cell>
          <cell r="P841">
            <v>40816</v>
          </cell>
          <cell r="Q841" t="str">
            <v>NO</v>
          </cell>
          <cell r="R841" t="str">
            <v/>
          </cell>
          <cell r="S841"/>
          <cell r="T841" t="str">
            <v>No</v>
          </cell>
          <cell r="U841" t="str">
            <v>No</v>
          </cell>
          <cell r="V841" t="str">
            <v>No</v>
          </cell>
          <cell r="W841" t="str">
            <v/>
          </cell>
        </row>
        <row r="842">
          <cell r="B842">
            <v>64900</v>
          </cell>
          <cell r="C842">
            <v>13.93</v>
          </cell>
          <cell r="D842" t="str">
            <v>Morgan Stanley SIF Shared</v>
          </cell>
          <cell r="E842" t="str">
            <v>Mayfair Village</v>
          </cell>
          <cell r="F842" t="str">
            <v>Ability Mayfair II, LLC</v>
          </cell>
          <cell r="G842" t="str">
            <v>Ability Housing of Northeast Florida, Inc.</v>
          </cell>
          <cell r="H842" t="str">
            <v>Judy Jackson</v>
          </cell>
          <cell r="I842" t="str">
            <v>Tracey Ferrara</v>
          </cell>
          <cell r="J842" t="str">
            <v>Tidwell Group (Atlanta)</v>
          </cell>
          <cell r="K842">
            <v>40458</v>
          </cell>
          <cell r="L842" t="str">
            <v/>
          </cell>
          <cell r="M842" t="str">
            <v>2026</v>
          </cell>
          <cell r="N842" t="str">
            <v>Substantial Rehab</v>
          </cell>
          <cell r="O842">
            <v>40817</v>
          </cell>
          <cell r="P842">
            <v>40816</v>
          </cell>
          <cell r="Q842" t="str">
            <v>NO</v>
          </cell>
          <cell r="R842" t="str">
            <v/>
          </cell>
          <cell r="S842"/>
          <cell r="T842" t="str">
            <v>No</v>
          </cell>
          <cell r="U842" t="str">
            <v>No</v>
          </cell>
          <cell r="V842" t="str">
            <v>No</v>
          </cell>
          <cell r="W842" t="str">
            <v/>
          </cell>
        </row>
        <row r="843">
          <cell r="B843">
            <v>64906</v>
          </cell>
          <cell r="C843">
            <v>100</v>
          </cell>
          <cell r="D843" t="str">
            <v>BAF II Fund</v>
          </cell>
          <cell r="E843" t="str">
            <v>Progresso Point</v>
          </cell>
          <cell r="F843" t="str">
            <v>Reliance-Progresso Associates, Ltd.</v>
          </cell>
          <cell r="G843" t="str">
            <v>Broward County Housing Authority (FL)</v>
          </cell>
          <cell r="H843" t="str">
            <v>Judy Jackson</v>
          </cell>
          <cell r="I843" t="str">
            <v>Tracey Ferrara</v>
          </cell>
          <cell r="J843" t="str">
            <v/>
          </cell>
          <cell r="K843">
            <v>40529</v>
          </cell>
          <cell r="L843" t="str">
            <v/>
          </cell>
          <cell r="M843" t="str">
            <v>2027</v>
          </cell>
          <cell r="N843" t="str">
            <v>New</v>
          </cell>
          <cell r="O843">
            <v>40909</v>
          </cell>
          <cell r="P843">
            <v>40879</v>
          </cell>
          <cell r="Q843" t="str">
            <v>NO</v>
          </cell>
          <cell r="R843" t="str">
            <v/>
          </cell>
          <cell r="S843"/>
          <cell r="T843" t="str">
            <v>No</v>
          </cell>
          <cell r="U843" t="str">
            <v>No</v>
          </cell>
          <cell r="V843" t="str">
            <v>No</v>
          </cell>
          <cell r="W843" t="str">
            <v/>
          </cell>
        </row>
        <row r="844">
          <cell r="B844">
            <v>64908</v>
          </cell>
          <cell r="C844">
            <v>85</v>
          </cell>
          <cell r="D844" t="str">
            <v>BAF II Fund</v>
          </cell>
          <cell r="E844" t="str">
            <v>Lakewood Townhomes</v>
          </cell>
          <cell r="F844" t="str">
            <v>Lakewood Townhomes Limited Partnership</v>
          </cell>
          <cell r="G844" t="str">
            <v>MetroPlains, LLC</v>
          </cell>
          <cell r="H844" t="str">
            <v>Molly Gillis</v>
          </cell>
          <cell r="I844" t="str">
            <v>Jennifer Rivera</v>
          </cell>
          <cell r="J844" t="str">
            <v>Eide Bailly LLP (Fargo/Bismarck)</v>
          </cell>
          <cell r="K844">
            <v>40497</v>
          </cell>
          <cell r="L844" t="str">
            <v/>
          </cell>
          <cell r="M844" t="str">
            <v>2025</v>
          </cell>
          <cell r="N844" t="str">
            <v>New</v>
          </cell>
          <cell r="O844">
            <v>40725</v>
          </cell>
          <cell r="P844">
            <v>40843</v>
          </cell>
          <cell r="Q844" t="str">
            <v>NO</v>
          </cell>
          <cell r="R844" t="str">
            <v/>
          </cell>
          <cell r="S844"/>
          <cell r="T844" t="str">
            <v>No</v>
          </cell>
          <cell r="U844" t="str">
            <v>No</v>
          </cell>
          <cell r="V844" t="str">
            <v>No</v>
          </cell>
          <cell r="W844" t="str">
            <v/>
          </cell>
        </row>
        <row r="845">
          <cell r="B845">
            <v>64908</v>
          </cell>
          <cell r="C845">
            <v>15</v>
          </cell>
          <cell r="D845" t="str">
            <v>Morgan Stanley SIF Shared</v>
          </cell>
          <cell r="E845" t="str">
            <v>Lakewood Townhomes</v>
          </cell>
          <cell r="F845" t="str">
            <v>Lakewood Townhomes Limited Partnership</v>
          </cell>
          <cell r="G845" t="str">
            <v>MetroPlains, LLC</v>
          </cell>
          <cell r="H845" t="str">
            <v>Molly Gillis</v>
          </cell>
          <cell r="I845" t="str">
            <v>Jennifer Rivera</v>
          </cell>
          <cell r="J845" t="str">
            <v>Eide Bailly LLP (Fargo/Bismarck)</v>
          </cell>
          <cell r="K845">
            <v>40497</v>
          </cell>
          <cell r="L845" t="str">
            <v/>
          </cell>
          <cell r="M845" t="str">
            <v>2025</v>
          </cell>
          <cell r="N845" t="str">
            <v>New</v>
          </cell>
          <cell r="O845">
            <v>40725</v>
          </cell>
          <cell r="P845">
            <v>40843</v>
          </cell>
          <cell r="Q845" t="str">
            <v>NO</v>
          </cell>
          <cell r="R845" t="str">
            <v/>
          </cell>
          <cell r="S845"/>
          <cell r="T845" t="str">
            <v>No</v>
          </cell>
          <cell r="U845" t="str">
            <v>No</v>
          </cell>
          <cell r="V845" t="str">
            <v>No</v>
          </cell>
          <cell r="W845" t="str">
            <v/>
          </cell>
        </row>
        <row r="846">
          <cell r="B846">
            <v>64927</v>
          </cell>
          <cell r="C846">
            <v>100</v>
          </cell>
          <cell r="D846" t="str">
            <v>GS-NYEF Fund 2009 LLC</v>
          </cell>
          <cell r="E846" t="str">
            <v>Richard Wright Houses</v>
          </cell>
          <cell r="F846" t="str">
            <v>Richard Wright Houses Limited Partnership</v>
          </cell>
          <cell r="G846" t="str">
            <v>Ecumenical Community Development Organization</v>
          </cell>
          <cell r="H846" t="str">
            <v>Jamilah Diallobe</v>
          </cell>
          <cell r="I846" t="str">
            <v>Tania Garrido</v>
          </cell>
          <cell r="J846" t="str">
            <v>Vargas &amp; Rivera</v>
          </cell>
          <cell r="K846">
            <v>40394</v>
          </cell>
          <cell r="L846" t="str">
            <v/>
          </cell>
          <cell r="M846" t="str">
            <v>2024</v>
          </cell>
          <cell r="N846" t="str">
            <v>Substantial Rehab</v>
          </cell>
          <cell r="O846" t="str">
            <v/>
          </cell>
          <cell r="P846">
            <v>40906</v>
          </cell>
          <cell r="Q846" t="str">
            <v>NO</v>
          </cell>
          <cell r="R846" t="str">
            <v/>
          </cell>
          <cell r="S846"/>
          <cell r="T846" t="str">
            <v>No</v>
          </cell>
          <cell r="U846" t="str">
            <v>No</v>
          </cell>
          <cell r="V846" t="str">
            <v>No</v>
          </cell>
          <cell r="W846" t="str">
            <v/>
          </cell>
        </row>
        <row r="847">
          <cell r="B847">
            <v>64932</v>
          </cell>
          <cell r="C847">
            <v>100</v>
          </cell>
          <cell r="D847" t="str">
            <v>Wells Fargo SIF</v>
          </cell>
          <cell r="E847" t="str">
            <v>Brighton Place</v>
          </cell>
          <cell r="F847" t="str">
            <v>Brighton Place  LP</v>
          </cell>
          <cell r="G847" t="str">
            <v>San Diego Interfaith Housing Foundation</v>
          </cell>
          <cell r="H847" t="str">
            <v>Gina Nelson</v>
          </cell>
          <cell r="I847" t="str">
            <v>Laura Pishion</v>
          </cell>
          <cell r="J847" t="str">
            <v>Leaf and Cole, LLP</v>
          </cell>
          <cell r="K847">
            <v>40422</v>
          </cell>
          <cell r="L847" t="str">
            <v/>
          </cell>
          <cell r="M847" t="str">
            <v>2027</v>
          </cell>
          <cell r="N847" t="str">
            <v>New</v>
          </cell>
          <cell r="O847">
            <v>40969</v>
          </cell>
          <cell r="P847">
            <v>40947</v>
          </cell>
          <cell r="Q847" t="str">
            <v>YES</v>
          </cell>
          <cell r="R847">
            <v>2018</v>
          </cell>
          <cell r="S847">
            <v>2018</v>
          </cell>
          <cell r="T847" t="str">
            <v>Yes</v>
          </cell>
          <cell r="U847" t="str">
            <v>Yes</v>
          </cell>
          <cell r="V847" t="str">
            <v>Yes</v>
          </cell>
          <cell r="W847" t="str">
            <v/>
          </cell>
        </row>
        <row r="848">
          <cell r="B848">
            <v>64934</v>
          </cell>
          <cell r="C848">
            <v>87.63</v>
          </cell>
          <cell r="D848" t="str">
            <v>BAF II Fund</v>
          </cell>
          <cell r="E848" t="str">
            <v>View Point Senior Community</v>
          </cell>
          <cell r="F848" t="str">
            <v xml:space="preserve">View Point/Prescott Valley LP </v>
          </cell>
          <cell r="G848" t="str">
            <v xml:space="preserve">WESCAP Real Estate Services </v>
          </cell>
          <cell r="H848" t="str">
            <v>Wade Okada</v>
          </cell>
          <cell r="I848" t="str">
            <v>Laura Pishion</v>
          </cell>
          <cell r="J848" t="str">
            <v>Novogradac &amp; Company LLP (San Rafael)</v>
          </cell>
          <cell r="K848">
            <v>40521</v>
          </cell>
          <cell r="L848" t="str">
            <v/>
          </cell>
          <cell r="M848" t="str">
            <v>2026</v>
          </cell>
          <cell r="N848" t="str">
            <v>New</v>
          </cell>
          <cell r="O848">
            <v>40878</v>
          </cell>
          <cell r="P848">
            <v>40847</v>
          </cell>
          <cell r="Q848" t="str">
            <v>NO</v>
          </cell>
          <cell r="R848" t="str">
            <v/>
          </cell>
          <cell r="S848"/>
          <cell r="T848" t="str">
            <v>No</v>
          </cell>
          <cell r="U848" t="str">
            <v>No</v>
          </cell>
          <cell r="V848" t="str">
            <v>No</v>
          </cell>
          <cell r="W848" t="str">
            <v/>
          </cell>
        </row>
        <row r="849">
          <cell r="B849">
            <v>64934</v>
          </cell>
          <cell r="C849">
            <v>12.37</v>
          </cell>
          <cell r="D849" t="str">
            <v>Morgan Stanley SIF Shared</v>
          </cell>
          <cell r="E849" t="str">
            <v>View Point Senior Community</v>
          </cell>
          <cell r="F849" t="str">
            <v xml:space="preserve">View Point/Prescott Valley LP </v>
          </cell>
          <cell r="G849" t="str">
            <v xml:space="preserve">WESCAP Real Estate Services </v>
          </cell>
          <cell r="H849" t="str">
            <v>Wade Okada</v>
          </cell>
          <cell r="I849" t="str">
            <v>Laura Pishion</v>
          </cell>
          <cell r="J849" t="str">
            <v>Novogradac &amp; Company LLP (San Rafael)</v>
          </cell>
          <cell r="K849">
            <v>40521</v>
          </cell>
          <cell r="L849" t="str">
            <v/>
          </cell>
          <cell r="M849" t="str">
            <v>2026</v>
          </cell>
          <cell r="N849" t="str">
            <v>New</v>
          </cell>
          <cell r="O849">
            <v>40878</v>
          </cell>
          <cell r="P849">
            <v>40847</v>
          </cell>
          <cell r="Q849" t="str">
            <v>NO</v>
          </cell>
          <cell r="R849" t="str">
            <v/>
          </cell>
          <cell r="S849"/>
          <cell r="T849" t="str">
            <v>No</v>
          </cell>
          <cell r="U849" t="str">
            <v>No</v>
          </cell>
          <cell r="V849" t="str">
            <v>No</v>
          </cell>
          <cell r="W849" t="str">
            <v/>
          </cell>
        </row>
        <row r="850">
          <cell r="B850">
            <v>64935</v>
          </cell>
          <cell r="C850">
            <v>100</v>
          </cell>
          <cell r="D850" t="str">
            <v>BAF II Fund</v>
          </cell>
          <cell r="E850" t="str">
            <v>Shannon Glenn Apartments</v>
          </cell>
          <cell r="F850" t="str">
            <v>Shannon Glenn Apartments LP</v>
          </cell>
          <cell r="G850" t="str">
            <v>Hubbard Development Co., LLC</v>
          </cell>
          <cell r="H850" t="str">
            <v>Molly Gillis</v>
          </cell>
          <cell r="I850" t="str">
            <v>Jennifer Rivera</v>
          </cell>
          <cell r="J850" t="str">
            <v>Dauby O' Connor &amp; Zaleski LLC</v>
          </cell>
          <cell r="K850">
            <v>40459</v>
          </cell>
          <cell r="L850" t="str">
            <v/>
          </cell>
          <cell r="M850" t="str">
            <v>2025</v>
          </cell>
          <cell r="N850" t="str">
            <v>Substantial Rehab</v>
          </cell>
          <cell r="O850">
            <v>40817</v>
          </cell>
          <cell r="P850">
            <v>40907</v>
          </cell>
          <cell r="Q850" t="str">
            <v>NO</v>
          </cell>
          <cell r="R850" t="str">
            <v/>
          </cell>
          <cell r="S850"/>
          <cell r="T850" t="str">
            <v>No</v>
          </cell>
          <cell r="U850" t="str">
            <v>No</v>
          </cell>
          <cell r="V850" t="str">
            <v>No</v>
          </cell>
          <cell r="W850" t="str">
            <v/>
          </cell>
        </row>
        <row r="851">
          <cell r="B851">
            <v>64937</v>
          </cell>
          <cell r="C851">
            <v>47.7</v>
          </cell>
          <cell r="D851" t="str">
            <v>HEF XII</v>
          </cell>
          <cell r="E851" t="str">
            <v>Landmark Senior Living</v>
          </cell>
          <cell r="F851" t="str">
            <v>Landmark Senior Living, LP</v>
          </cell>
          <cell r="G851" t="str">
            <v>Native American Connections, Inc.</v>
          </cell>
          <cell r="H851" t="str">
            <v>Wade Okada</v>
          </cell>
          <cell r="I851" t="str">
            <v>Laura Pishion</v>
          </cell>
          <cell r="J851" t="str">
            <v>Eide Bailly LLP (Fargo/Bismarck)</v>
          </cell>
          <cell r="K851">
            <v>42346</v>
          </cell>
          <cell r="L851" t="str">
            <v/>
          </cell>
          <cell r="M851" t="str">
            <v>2031</v>
          </cell>
          <cell r="N851" t="str">
            <v>New</v>
          </cell>
          <cell r="O851">
            <v>42705</v>
          </cell>
          <cell r="P851">
            <v>42780</v>
          </cell>
          <cell r="Q851" t="str">
            <v>NO</v>
          </cell>
          <cell r="R851" t="str">
            <v/>
          </cell>
          <cell r="S851"/>
          <cell r="T851" t="str">
            <v>No</v>
          </cell>
          <cell r="U851" t="str">
            <v>No</v>
          </cell>
          <cell r="V851" t="str">
            <v>No</v>
          </cell>
          <cell r="W851" t="str">
            <v/>
          </cell>
        </row>
        <row r="852">
          <cell r="B852">
            <v>64937</v>
          </cell>
          <cell r="C852">
            <v>52.3</v>
          </cell>
          <cell r="D852" t="str">
            <v>HEF XIII</v>
          </cell>
          <cell r="E852" t="str">
            <v>Landmark Senior Living</v>
          </cell>
          <cell r="F852" t="str">
            <v>Landmark Senior Living, LP</v>
          </cell>
          <cell r="G852" t="str">
            <v>Native American Connections, Inc.</v>
          </cell>
          <cell r="H852" t="str">
            <v>Wade Okada</v>
          </cell>
          <cell r="I852" t="str">
            <v>Laura Pishion</v>
          </cell>
          <cell r="J852" t="str">
            <v>Eide Bailly LLP (Fargo/Bismarck)</v>
          </cell>
          <cell r="K852">
            <v>42346</v>
          </cell>
          <cell r="L852" t="str">
            <v/>
          </cell>
          <cell r="M852" t="str">
            <v>2031</v>
          </cell>
          <cell r="N852" t="str">
            <v>New</v>
          </cell>
          <cell r="O852">
            <v>42705</v>
          </cell>
          <cell r="P852">
            <v>42780</v>
          </cell>
          <cell r="Q852" t="str">
            <v>NO</v>
          </cell>
          <cell r="R852" t="str">
            <v/>
          </cell>
          <cell r="S852"/>
          <cell r="T852" t="str">
            <v>No</v>
          </cell>
          <cell r="U852" t="str">
            <v>No</v>
          </cell>
          <cell r="V852" t="str">
            <v>No</v>
          </cell>
          <cell r="W852" t="str">
            <v/>
          </cell>
        </row>
        <row r="853">
          <cell r="B853">
            <v>64938</v>
          </cell>
          <cell r="C853">
            <v>100</v>
          </cell>
          <cell r="D853" t="str">
            <v>JPM Encanto Middle Tier</v>
          </cell>
          <cell r="E853" t="str">
            <v>Encanto Pointe</v>
          </cell>
          <cell r="F853" t="str">
            <v>Encanto Pointe Housing First, L.P.</v>
          </cell>
          <cell r="G853" t="str">
            <v>Native American Connections, Inc.</v>
          </cell>
          <cell r="H853" t="str">
            <v>Wade Okada</v>
          </cell>
          <cell r="I853" t="str">
            <v>Laura Pishion</v>
          </cell>
          <cell r="J853" t="str">
            <v>Eide Bailly LLP (Fargo/Bismarck)</v>
          </cell>
          <cell r="K853">
            <v>40814</v>
          </cell>
          <cell r="L853" t="str">
            <v/>
          </cell>
          <cell r="M853" t="str">
            <v>2027</v>
          </cell>
          <cell r="N853" t="str">
            <v>New</v>
          </cell>
          <cell r="O853">
            <v>41153</v>
          </cell>
          <cell r="P853">
            <v>41264</v>
          </cell>
          <cell r="Q853" t="str">
            <v>NO</v>
          </cell>
          <cell r="R853" t="str">
            <v/>
          </cell>
          <cell r="S853"/>
          <cell r="T853" t="str">
            <v>No</v>
          </cell>
          <cell r="U853" t="str">
            <v>No</v>
          </cell>
          <cell r="V853" t="str">
            <v>No</v>
          </cell>
          <cell r="W853" t="str">
            <v/>
          </cell>
        </row>
        <row r="854">
          <cell r="B854">
            <v>64942</v>
          </cell>
          <cell r="C854">
            <v>100</v>
          </cell>
          <cell r="D854" t="str">
            <v>Wells Fargo SIF</v>
          </cell>
          <cell r="E854" t="str">
            <v>Parkside Terrace (CA)</v>
          </cell>
          <cell r="F854" t="str">
            <v>Chico Parkside Terrace, L.P.</v>
          </cell>
          <cell r="G854" t="str">
            <v>Central California Housing Corp. (AKA Affordable Housing Development)</v>
          </cell>
          <cell r="H854" t="str">
            <v>Melanie Niemeyer</v>
          </cell>
          <cell r="I854" t="str">
            <v>Laura Pishion</v>
          </cell>
          <cell r="J854" t="str">
            <v>CohnReznick (Sacramento)</v>
          </cell>
          <cell r="K854">
            <v>40673</v>
          </cell>
          <cell r="L854" t="str">
            <v/>
          </cell>
          <cell r="M854" t="str">
            <v>2025</v>
          </cell>
          <cell r="N854" t="str">
            <v>New</v>
          </cell>
          <cell r="O854">
            <v>40575</v>
          </cell>
          <cell r="P854">
            <v>40591</v>
          </cell>
          <cell r="Q854" t="str">
            <v>YES</v>
          </cell>
          <cell r="R854">
            <v>2018</v>
          </cell>
          <cell r="S854">
            <v>2018</v>
          </cell>
          <cell r="T854" t="str">
            <v>Yes</v>
          </cell>
          <cell r="U854" t="str">
            <v>Yes</v>
          </cell>
          <cell r="V854" t="str">
            <v>Yes</v>
          </cell>
          <cell r="W854" t="str">
            <v/>
          </cell>
        </row>
        <row r="855">
          <cell r="B855">
            <v>64945</v>
          </cell>
          <cell r="C855">
            <v>92.5</v>
          </cell>
          <cell r="D855" t="str">
            <v>BAF II Fund</v>
          </cell>
          <cell r="E855" t="str">
            <v>Casa Matias</v>
          </cell>
          <cell r="F855" t="str">
            <v>MCR Apts I, LLC</v>
          </cell>
          <cell r="G855" t="str">
            <v>Biscayne Housing Group, LLC</v>
          </cell>
          <cell r="H855" t="str">
            <v>Judy Jackson</v>
          </cell>
          <cell r="I855" t="str">
            <v>Tracey Ferrara</v>
          </cell>
          <cell r="J855" t="str">
            <v/>
          </cell>
          <cell r="K855">
            <v>40480</v>
          </cell>
          <cell r="L855" t="str">
            <v/>
          </cell>
          <cell r="M855" t="str">
            <v>2027</v>
          </cell>
          <cell r="N855" t="str">
            <v>New</v>
          </cell>
          <cell r="O855">
            <v>40878</v>
          </cell>
          <cell r="P855">
            <v>40907</v>
          </cell>
          <cell r="Q855" t="str">
            <v>NO</v>
          </cell>
          <cell r="R855" t="str">
            <v/>
          </cell>
          <cell r="S855"/>
          <cell r="T855" t="str">
            <v>No</v>
          </cell>
          <cell r="U855" t="str">
            <v>No</v>
          </cell>
          <cell r="V855" t="str">
            <v>No</v>
          </cell>
          <cell r="W855" t="str">
            <v/>
          </cell>
        </row>
        <row r="856">
          <cell r="B856">
            <v>64945</v>
          </cell>
          <cell r="C856">
            <v>7.5</v>
          </cell>
          <cell r="D856" t="str">
            <v>Morgan Stanley SIF Shared</v>
          </cell>
          <cell r="E856" t="str">
            <v>Casa Matias</v>
          </cell>
          <cell r="F856" t="str">
            <v>MCR Apts I, LLC</v>
          </cell>
          <cell r="G856" t="str">
            <v>Biscayne Housing Group, LLC</v>
          </cell>
          <cell r="H856" t="str">
            <v>Judy Jackson</v>
          </cell>
          <cell r="I856" t="str">
            <v>Tracey Ferrara</v>
          </cell>
          <cell r="J856" t="str">
            <v/>
          </cell>
          <cell r="K856">
            <v>40480</v>
          </cell>
          <cell r="L856" t="str">
            <v/>
          </cell>
          <cell r="M856" t="str">
            <v>2027</v>
          </cell>
          <cell r="N856" t="str">
            <v>New</v>
          </cell>
          <cell r="O856">
            <v>40878</v>
          </cell>
          <cell r="P856">
            <v>40907</v>
          </cell>
          <cell r="Q856" t="str">
            <v>NO</v>
          </cell>
          <cell r="R856" t="str">
            <v/>
          </cell>
          <cell r="S856"/>
          <cell r="T856" t="str">
            <v>No</v>
          </cell>
          <cell r="U856" t="str">
            <v>No</v>
          </cell>
          <cell r="V856" t="str">
            <v>No</v>
          </cell>
          <cell r="W856" t="str">
            <v/>
          </cell>
        </row>
        <row r="857">
          <cell r="B857">
            <v>64946</v>
          </cell>
          <cell r="C857">
            <v>100</v>
          </cell>
          <cell r="D857" t="str">
            <v>Wells Fargo SIF II</v>
          </cell>
          <cell r="E857" t="str">
            <v>Spring Street Apartments</v>
          </cell>
          <cell r="F857" t="str">
            <v>Spring Housing Limited Partnership, an Oregon limited partnership</v>
          </cell>
          <cell r="G857" t="str">
            <v>Northwest Housing Alternatives, Inc. (NHA)</v>
          </cell>
          <cell r="H857" t="str">
            <v>Melanie Niemeyer</v>
          </cell>
          <cell r="I857" t="str">
            <v>Laura Pishion</v>
          </cell>
          <cell r="J857" t="str">
            <v>Loveridge Hunt &amp; Company</v>
          </cell>
          <cell r="K857">
            <v>40718</v>
          </cell>
          <cell r="L857" t="str">
            <v/>
          </cell>
          <cell r="M857" t="str">
            <v>2026</v>
          </cell>
          <cell r="N857" t="str">
            <v>Moderate Rehab</v>
          </cell>
          <cell r="O857">
            <v>40909</v>
          </cell>
          <cell r="P857">
            <v>40801</v>
          </cell>
          <cell r="Q857" t="str">
            <v>YES</v>
          </cell>
          <cell r="R857">
            <v>2022</v>
          </cell>
          <cell r="S857"/>
          <cell r="T857" t="str">
            <v>No</v>
          </cell>
          <cell r="U857" t="str">
            <v>No</v>
          </cell>
          <cell r="V857" t="str">
            <v>No</v>
          </cell>
          <cell r="W857" t="str">
            <v/>
          </cell>
        </row>
        <row r="858">
          <cell r="B858">
            <v>64948</v>
          </cell>
          <cell r="C858">
            <v>100</v>
          </cell>
          <cell r="D858" t="str">
            <v>BAF II Fund</v>
          </cell>
          <cell r="E858" t="str">
            <v>CRH #6</v>
          </cell>
          <cell r="F858" t="str">
            <v>Charleston Replacement Housing, L.P. #6</v>
          </cell>
          <cell r="G858" t="str">
            <v>Housing Innovations Corporation (HIC) (WV)</v>
          </cell>
          <cell r="H858" t="str">
            <v>Judy Jackson</v>
          </cell>
          <cell r="I858" t="str">
            <v>Tracey Ferrara</v>
          </cell>
          <cell r="J858" t="str">
            <v>Rubino &amp; Company</v>
          </cell>
          <cell r="K858">
            <v>40532</v>
          </cell>
          <cell r="L858" t="str">
            <v/>
          </cell>
          <cell r="M858" t="str">
            <v>2026</v>
          </cell>
          <cell r="N858" t="str">
            <v>New</v>
          </cell>
          <cell r="O858">
            <v>40878</v>
          </cell>
          <cell r="P858">
            <v>40766</v>
          </cell>
          <cell r="Q858" t="str">
            <v>NO</v>
          </cell>
          <cell r="R858" t="str">
            <v/>
          </cell>
          <cell r="S858"/>
          <cell r="T858" t="str">
            <v>No</v>
          </cell>
          <cell r="U858" t="str">
            <v>No</v>
          </cell>
          <cell r="V858" t="str">
            <v>No</v>
          </cell>
          <cell r="W858" t="str">
            <v/>
          </cell>
        </row>
        <row r="859">
          <cell r="B859">
            <v>64950</v>
          </cell>
          <cell r="C859">
            <v>100</v>
          </cell>
          <cell r="D859" t="str">
            <v>BAF Fund</v>
          </cell>
          <cell r="E859" t="str">
            <v>Beaver Dam Lake Historic Lofts</v>
          </cell>
          <cell r="F859" t="str">
            <v>Beaver Dam Lake Historic Lofts, LLC</v>
          </cell>
          <cell r="G859" t="str">
            <v>Impact Seven, Inc. (Almena)</v>
          </cell>
          <cell r="H859" t="str">
            <v>Erica Arellano</v>
          </cell>
          <cell r="I859" t="str">
            <v>Jennifer Rivera</v>
          </cell>
          <cell r="J859" t="str">
            <v>Carter and Company CPA LLC</v>
          </cell>
          <cell r="K859">
            <v>40367</v>
          </cell>
          <cell r="L859" t="str">
            <v/>
          </cell>
          <cell r="M859" t="str">
            <v>2025</v>
          </cell>
          <cell r="N859" t="str">
            <v>Moderate Rehab</v>
          </cell>
          <cell r="O859">
            <v>40725</v>
          </cell>
          <cell r="P859">
            <v>40694</v>
          </cell>
          <cell r="Q859" t="str">
            <v>NO</v>
          </cell>
          <cell r="R859" t="str">
            <v/>
          </cell>
          <cell r="S859"/>
          <cell r="T859" t="str">
            <v>No</v>
          </cell>
          <cell r="U859" t="str">
            <v>No</v>
          </cell>
          <cell r="V859" t="str">
            <v>No</v>
          </cell>
          <cell r="W859" t="str">
            <v/>
          </cell>
        </row>
        <row r="860">
          <cell r="B860">
            <v>64951</v>
          </cell>
          <cell r="C860">
            <v>86.32</v>
          </cell>
          <cell r="D860" t="str">
            <v>BAF II Fund</v>
          </cell>
          <cell r="E860" t="str">
            <v>Highlands Cove</v>
          </cell>
          <cell r="F860" t="str">
            <v>Highlands Cove Phase I, LLC</v>
          </cell>
          <cell r="G860" t="str">
            <v>Diamond Housing Partners, LLC</v>
          </cell>
          <cell r="H860" t="str">
            <v>Lisa Days</v>
          </cell>
          <cell r="I860" t="str">
            <v>Tracey Ferrara</v>
          </cell>
          <cell r="J860" t="str">
            <v/>
          </cell>
          <cell r="K860">
            <v>40522</v>
          </cell>
          <cell r="L860" t="str">
            <v/>
          </cell>
          <cell r="M860" t="str">
            <v>2027</v>
          </cell>
          <cell r="N860" t="str">
            <v>New</v>
          </cell>
          <cell r="O860">
            <v>40878</v>
          </cell>
          <cell r="P860">
            <v>40865</v>
          </cell>
          <cell r="Q860" t="str">
            <v>NO</v>
          </cell>
          <cell r="R860" t="str">
            <v/>
          </cell>
          <cell r="S860"/>
          <cell r="T860" t="str">
            <v>No</v>
          </cell>
          <cell r="U860" t="str">
            <v>No</v>
          </cell>
          <cell r="V860" t="str">
            <v>No</v>
          </cell>
          <cell r="W860" t="str">
            <v/>
          </cell>
        </row>
        <row r="861">
          <cell r="B861">
            <v>64951</v>
          </cell>
          <cell r="C861">
            <v>13.68</v>
          </cell>
          <cell r="D861" t="str">
            <v>Morgan Stanley SIF Shared</v>
          </cell>
          <cell r="E861" t="str">
            <v>Highlands Cove</v>
          </cell>
          <cell r="F861" t="str">
            <v>Highlands Cove Phase I, LLC</v>
          </cell>
          <cell r="G861" t="str">
            <v>Diamond Housing Partners, LLC</v>
          </cell>
          <cell r="H861" t="str">
            <v>Lisa Days</v>
          </cell>
          <cell r="I861" t="str">
            <v>Tracey Ferrara</v>
          </cell>
          <cell r="J861" t="str">
            <v/>
          </cell>
          <cell r="K861">
            <v>40522</v>
          </cell>
          <cell r="L861" t="str">
            <v/>
          </cell>
          <cell r="M861" t="str">
            <v>2027</v>
          </cell>
          <cell r="N861" t="str">
            <v>New</v>
          </cell>
          <cell r="O861">
            <v>40878</v>
          </cell>
          <cell r="P861">
            <v>40865</v>
          </cell>
          <cell r="Q861" t="str">
            <v>NO</v>
          </cell>
          <cell r="R861" t="str">
            <v/>
          </cell>
          <cell r="S861"/>
          <cell r="T861" t="str">
            <v>No</v>
          </cell>
          <cell r="U861" t="str">
            <v>No</v>
          </cell>
          <cell r="V861" t="str">
            <v>No</v>
          </cell>
          <cell r="W861" t="str">
            <v/>
          </cell>
        </row>
        <row r="862">
          <cell r="B862">
            <v>64954</v>
          </cell>
          <cell r="C862">
            <v>100</v>
          </cell>
          <cell r="D862" t="str">
            <v>NEF 2011 - Resyndication</v>
          </cell>
          <cell r="E862" t="str">
            <v>Epworth Apartments</v>
          </cell>
          <cell r="F862" t="str">
            <v>Epworth Apartments, L.P.</v>
          </cell>
          <cell r="G862" t="str">
            <v>Little Tokyo Service Center CDC (LTSC)</v>
          </cell>
          <cell r="H862" t="str">
            <v>Malcolm Wells</v>
          </cell>
          <cell r="I862" t="str">
            <v>Laura Pishion</v>
          </cell>
          <cell r="J862" t="str">
            <v>Dauby O' Connor &amp; Zaleski LLC</v>
          </cell>
          <cell r="K862">
            <v>40483</v>
          </cell>
          <cell r="L862" t="str">
            <v/>
          </cell>
          <cell r="M862" t="str">
            <v>2026</v>
          </cell>
          <cell r="N862" t="str">
            <v>New</v>
          </cell>
          <cell r="O862">
            <v>41061</v>
          </cell>
          <cell r="P862">
            <v>41010</v>
          </cell>
          <cell r="Q862" t="str">
            <v>NO</v>
          </cell>
          <cell r="R862" t="str">
            <v/>
          </cell>
          <cell r="S862"/>
          <cell r="T862" t="str">
            <v>No</v>
          </cell>
          <cell r="U862" t="str">
            <v>No</v>
          </cell>
          <cell r="V862" t="str">
            <v>No</v>
          </cell>
          <cell r="W862" t="str">
            <v/>
          </cell>
        </row>
        <row r="863">
          <cell r="B863">
            <v>64963</v>
          </cell>
          <cell r="C863">
            <v>100</v>
          </cell>
          <cell r="D863" t="str">
            <v>TD Banknorth 2012</v>
          </cell>
          <cell r="E863" t="str">
            <v>JBJ Soul Homes</v>
          </cell>
          <cell r="F863" t="str">
            <v>1415 Fairmount Limited Partnership</v>
          </cell>
          <cell r="G863" t="str">
            <v>Project HOME</v>
          </cell>
          <cell r="H863" t="str">
            <v>Lisa Griffin</v>
          </cell>
          <cell r="I863" t="str">
            <v>Tracey Ferrara</v>
          </cell>
          <cell r="J863" t="str">
            <v>Novogradac &amp; Company LLP (Malvern, PA)</v>
          </cell>
          <cell r="K863">
            <v>41184</v>
          </cell>
          <cell r="L863" t="str">
            <v/>
          </cell>
          <cell r="M863" t="str">
            <v>2029</v>
          </cell>
          <cell r="N863" t="str">
            <v>New</v>
          </cell>
          <cell r="O863">
            <v>41609</v>
          </cell>
          <cell r="P863">
            <v>41631</v>
          </cell>
          <cell r="Q863" t="str">
            <v>NO</v>
          </cell>
          <cell r="R863" t="str">
            <v/>
          </cell>
          <cell r="S863"/>
          <cell r="T863"/>
          <cell r="U863" t="str">
            <v>No</v>
          </cell>
          <cell r="V863" t="str">
            <v>No</v>
          </cell>
          <cell r="W863" t="str">
            <v>No</v>
          </cell>
        </row>
        <row r="864">
          <cell r="B864">
            <v>64966</v>
          </cell>
          <cell r="C864">
            <v>100</v>
          </cell>
          <cell r="D864" t="str">
            <v>NEF 2006 II</v>
          </cell>
          <cell r="E864" t="str">
            <v>Dalton (NEW)</v>
          </cell>
          <cell r="F864" t="str">
            <v>Gary Progress Development L.P.</v>
          </cell>
          <cell r="G864" t="str">
            <v>Communities First, Inc.</v>
          </cell>
          <cell r="H864" t="str">
            <v>Molly Gillis</v>
          </cell>
          <cell r="I864" t="str">
            <v>Jennifer Rivera</v>
          </cell>
          <cell r="J864" t="str">
            <v/>
          </cell>
          <cell r="K864">
            <v>40378</v>
          </cell>
          <cell r="L864" t="str">
            <v/>
          </cell>
          <cell r="M864" t="str">
            <v>2026</v>
          </cell>
          <cell r="N864" t="str">
            <v>Substantial Rehab</v>
          </cell>
          <cell r="O864">
            <v>40603</v>
          </cell>
          <cell r="P864">
            <v>40793</v>
          </cell>
          <cell r="Q864" t="str">
            <v>YES</v>
          </cell>
          <cell r="R864">
            <v>2018</v>
          </cell>
          <cell r="S864">
            <v>2018</v>
          </cell>
          <cell r="T864" t="str">
            <v>Yes</v>
          </cell>
          <cell r="U864" t="str">
            <v>Yes</v>
          </cell>
          <cell r="V864" t="str">
            <v>Yes</v>
          </cell>
          <cell r="W864" t="str">
            <v/>
          </cell>
        </row>
        <row r="865">
          <cell r="B865">
            <v>64967</v>
          </cell>
          <cell r="C865">
            <v>100</v>
          </cell>
          <cell r="D865" t="str">
            <v>HEF V</v>
          </cell>
          <cell r="E865" t="str">
            <v>Stoneridge Apartments I &amp; II</v>
          </cell>
          <cell r="F865" t="str">
            <v>Stoneridge I &amp; II LLC</v>
          </cell>
          <cell r="G865" t="str">
            <v>Stoneridge Associates LLC</v>
          </cell>
          <cell r="H865" t="str">
            <v>Teresa Mondou</v>
          </cell>
          <cell r="I865" t="str">
            <v>Laura Pishion</v>
          </cell>
          <cell r="J865" t="str">
            <v>WSRP, LLC</v>
          </cell>
          <cell r="K865">
            <v>39034</v>
          </cell>
          <cell r="L865" t="str">
            <v/>
          </cell>
          <cell r="M865" t="str">
            <v>2021</v>
          </cell>
          <cell r="N865" t="str">
            <v>Moderate Rehab</v>
          </cell>
          <cell r="O865" t="str">
            <v/>
          </cell>
          <cell r="P865">
            <v>39325</v>
          </cell>
          <cell r="Q865" t="str">
            <v>NO</v>
          </cell>
          <cell r="R865" t="str">
            <v/>
          </cell>
          <cell r="S865"/>
          <cell r="T865" t="str">
            <v>No</v>
          </cell>
          <cell r="U865" t="str">
            <v>No</v>
          </cell>
          <cell r="V865" t="str">
            <v>No</v>
          </cell>
          <cell r="W865" t="str">
            <v/>
          </cell>
        </row>
        <row r="866">
          <cell r="B866">
            <v>64968</v>
          </cell>
          <cell r="C866">
            <v>100</v>
          </cell>
          <cell r="D866" t="str">
            <v>HEF VI</v>
          </cell>
          <cell r="E866" t="str">
            <v>Casa De Flores (AZ)</v>
          </cell>
          <cell r="F866" t="str">
            <v>Casa de Flores Senior Apartments LIHTC, LP</v>
          </cell>
          <cell r="G866" t="str">
            <v>CPLC Development Corp.</v>
          </cell>
          <cell r="H866" t="str">
            <v>Wade Okada</v>
          </cell>
          <cell r="I866" t="str">
            <v>Laura Pishion</v>
          </cell>
          <cell r="J866" t="str">
            <v>Dauby O' Connor &amp; Zaleski LLC</v>
          </cell>
          <cell r="K866">
            <v>39262</v>
          </cell>
          <cell r="L866" t="str">
            <v/>
          </cell>
          <cell r="M866" t="str">
            <v>2021</v>
          </cell>
          <cell r="N866" t="str">
            <v>Moderate Rehab</v>
          </cell>
          <cell r="O866" t="str">
            <v/>
          </cell>
          <cell r="P866">
            <v>39260</v>
          </cell>
          <cell r="Q866" t="str">
            <v>NO</v>
          </cell>
          <cell r="R866" t="str">
            <v/>
          </cell>
          <cell r="S866"/>
          <cell r="T866" t="str">
            <v>No</v>
          </cell>
          <cell r="U866" t="str">
            <v>No</v>
          </cell>
          <cell r="V866" t="str">
            <v>No</v>
          </cell>
          <cell r="W866" t="str">
            <v/>
          </cell>
        </row>
        <row r="867">
          <cell r="B867">
            <v>64969</v>
          </cell>
          <cell r="C867">
            <v>100</v>
          </cell>
          <cell r="D867" t="str">
            <v>HEF VI</v>
          </cell>
          <cell r="E867" t="str">
            <v>Guadalupe Huerta</v>
          </cell>
          <cell r="F867" t="str">
            <v>Guadalupe Huerta Senior Aprtments LIHTC, LP</v>
          </cell>
          <cell r="G867" t="str">
            <v>CPLC Development Corp.</v>
          </cell>
          <cell r="H867" t="str">
            <v>Wade Okada</v>
          </cell>
          <cell r="I867" t="str">
            <v>Laura Pishion</v>
          </cell>
          <cell r="J867" t="str">
            <v>Dauby O' Connor &amp; Zaleski LLC</v>
          </cell>
          <cell r="K867">
            <v>39262</v>
          </cell>
          <cell r="L867" t="str">
            <v/>
          </cell>
          <cell r="M867" t="str">
            <v>2021</v>
          </cell>
          <cell r="N867" t="str">
            <v>Moderate Rehab</v>
          </cell>
          <cell r="O867" t="str">
            <v/>
          </cell>
          <cell r="P867">
            <v>39260</v>
          </cell>
          <cell r="Q867" t="str">
            <v>YES</v>
          </cell>
          <cell r="R867">
            <v>2018</v>
          </cell>
          <cell r="S867">
            <v>2018</v>
          </cell>
          <cell r="T867" t="str">
            <v>Yes</v>
          </cell>
          <cell r="U867" t="str">
            <v>Yes</v>
          </cell>
          <cell r="V867" t="str">
            <v>Yes</v>
          </cell>
          <cell r="W867" t="str">
            <v/>
          </cell>
        </row>
        <row r="868">
          <cell r="B868">
            <v>64970</v>
          </cell>
          <cell r="C868">
            <v>100</v>
          </cell>
          <cell r="D868" t="str">
            <v>HEF VI</v>
          </cell>
          <cell r="E868" t="str">
            <v xml:space="preserve">Rosa Linda </v>
          </cell>
          <cell r="F868" t="str">
            <v>Rosa Linda Senior Apartments LIHTC, LP</v>
          </cell>
          <cell r="G868" t="str">
            <v>CPLC Development Corp.</v>
          </cell>
          <cell r="H868" t="str">
            <v>Wade Okada</v>
          </cell>
          <cell r="I868" t="str">
            <v>Laura Pishion</v>
          </cell>
          <cell r="J868" t="str">
            <v>Dauby O' Connor &amp; Zaleski LLC</v>
          </cell>
          <cell r="K868">
            <v>39262</v>
          </cell>
          <cell r="L868" t="str">
            <v/>
          </cell>
          <cell r="M868" t="str">
            <v>2021</v>
          </cell>
          <cell r="N868" t="str">
            <v>Moderate Rehab</v>
          </cell>
          <cell r="O868" t="str">
            <v/>
          </cell>
          <cell r="P868">
            <v>39260</v>
          </cell>
          <cell r="Q868" t="str">
            <v>YES</v>
          </cell>
          <cell r="R868">
            <v>2018</v>
          </cell>
          <cell r="S868">
            <v>2018</v>
          </cell>
          <cell r="T868" t="str">
            <v>Yes</v>
          </cell>
          <cell r="U868" t="str">
            <v>Yes</v>
          </cell>
          <cell r="V868" t="str">
            <v>Yes</v>
          </cell>
          <cell r="W868" t="str">
            <v/>
          </cell>
        </row>
        <row r="869">
          <cell r="B869">
            <v>64971</v>
          </cell>
          <cell r="C869">
            <v>100</v>
          </cell>
          <cell r="D869" t="str">
            <v>HEF VI</v>
          </cell>
          <cell r="E869" t="str">
            <v>Casa De Encanto</v>
          </cell>
          <cell r="F869" t="str">
            <v>Casa De Encanto Senior Apartments LIHTC, LP</v>
          </cell>
          <cell r="G869" t="str">
            <v>CPLC Development Corp.</v>
          </cell>
          <cell r="H869" t="str">
            <v>Wade Okada</v>
          </cell>
          <cell r="I869" t="str">
            <v>Laura Pishion</v>
          </cell>
          <cell r="J869" t="str">
            <v>Dauby O' Connor &amp; Zaleski LLC</v>
          </cell>
          <cell r="K869">
            <v>39262</v>
          </cell>
          <cell r="L869" t="str">
            <v/>
          </cell>
          <cell r="M869" t="str">
            <v>2021</v>
          </cell>
          <cell r="N869" t="str">
            <v>Moderate Rehab</v>
          </cell>
          <cell r="O869" t="str">
            <v/>
          </cell>
          <cell r="P869">
            <v>39260</v>
          </cell>
          <cell r="Q869" t="str">
            <v>NO</v>
          </cell>
          <cell r="R869" t="str">
            <v/>
          </cell>
          <cell r="S869"/>
          <cell r="T869" t="str">
            <v>No</v>
          </cell>
          <cell r="U869" t="str">
            <v>No</v>
          </cell>
          <cell r="V869" t="str">
            <v>No</v>
          </cell>
          <cell r="W869" t="str">
            <v/>
          </cell>
        </row>
        <row r="870">
          <cell r="B870">
            <v>64972</v>
          </cell>
          <cell r="C870">
            <v>63.5</v>
          </cell>
          <cell r="D870" t="str">
            <v>HEF VI</v>
          </cell>
          <cell r="E870" t="str">
            <v>Mountain Pointe Apartments Phase II</v>
          </cell>
          <cell r="F870" t="str">
            <v xml:space="preserve">Mountain Pointe Apartments Phase II, LP                  </v>
          </cell>
          <cell r="G870" t="str">
            <v>CPLC Development Corp.</v>
          </cell>
          <cell r="H870" t="str">
            <v>Wade Okada</v>
          </cell>
          <cell r="I870" t="str">
            <v>Laura Pishion</v>
          </cell>
          <cell r="J870" t="str">
            <v>Dauby O' Connor &amp; Zaleski LLC</v>
          </cell>
          <cell r="K870">
            <v>39437</v>
          </cell>
          <cell r="L870" t="str">
            <v/>
          </cell>
          <cell r="M870" t="str">
            <v>2022</v>
          </cell>
          <cell r="N870" t="str">
            <v>New</v>
          </cell>
          <cell r="O870" t="str">
            <v/>
          </cell>
          <cell r="P870">
            <v>39768</v>
          </cell>
          <cell r="Q870" t="str">
            <v>NO</v>
          </cell>
          <cell r="R870" t="str">
            <v/>
          </cell>
          <cell r="S870"/>
          <cell r="T870" t="str">
            <v>No</v>
          </cell>
          <cell r="U870" t="str">
            <v>No</v>
          </cell>
          <cell r="V870" t="str">
            <v>No</v>
          </cell>
          <cell r="W870" t="str">
            <v/>
          </cell>
        </row>
        <row r="871">
          <cell r="B871">
            <v>64972</v>
          </cell>
          <cell r="C871">
            <v>36.5</v>
          </cell>
          <cell r="D871" t="str">
            <v>HEF VII</v>
          </cell>
          <cell r="E871" t="str">
            <v>Mountain Pointe Apartments Phase II</v>
          </cell>
          <cell r="F871" t="str">
            <v xml:space="preserve">Mountain Pointe Apartments Phase II, LP                  </v>
          </cell>
          <cell r="G871" t="str">
            <v>CPLC Development Corp.</v>
          </cell>
          <cell r="H871" t="str">
            <v>Wade Okada</v>
          </cell>
          <cell r="I871" t="str">
            <v>Laura Pishion</v>
          </cell>
          <cell r="J871" t="str">
            <v>Dauby O' Connor &amp; Zaleski LLC</v>
          </cell>
          <cell r="K871">
            <v>39437</v>
          </cell>
          <cell r="L871" t="str">
            <v/>
          </cell>
          <cell r="M871" t="str">
            <v>2022</v>
          </cell>
          <cell r="N871" t="str">
            <v>New</v>
          </cell>
          <cell r="O871" t="str">
            <v/>
          </cell>
          <cell r="P871">
            <v>39768</v>
          </cell>
          <cell r="Q871" t="str">
            <v>NO</v>
          </cell>
          <cell r="R871" t="str">
            <v/>
          </cell>
          <cell r="S871"/>
          <cell r="T871" t="str">
            <v>No</v>
          </cell>
          <cell r="U871" t="str">
            <v>No</v>
          </cell>
          <cell r="V871" t="str">
            <v>No</v>
          </cell>
          <cell r="W871" t="str">
            <v/>
          </cell>
        </row>
        <row r="872">
          <cell r="B872">
            <v>64973</v>
          </cell>
          <cell r="C872">
            <v>100</v>
          </cell>
          <cell r="D872" t="str">
            <v>HWCF</v>
          </cell>
          <cell r="E872" t="str">
            <v>Fremont Mews (CA)</v>
          </cell>
          <cell r="F872" t="str">
            <v>15th and Q Limited Partnership</v>
          </cell>
          <cell r="G872" t="str">
            <v>Rembold Properties LLC</v>
          </cell>
          <cell r="H872" t="str">
            <v>Melanie Niemeyer</v>
          </cell>
          <cell r="I872" t="str">
            <v>Laura Pishion</v>
          </cell>
          <cell r="J872" t="str">
            <v>Novogradac &amp; Company LLP (Long Beach)</v>
          </cell>
          <cell r="K872">
            <v>38147</v>
          </cell>
          <cell r="L872">
            <v>43830</v>
          </cell>
          <cell r="M872" t="str">
            <v>2019</v>
          </cell>
          <cell r="N872" t="str">
            <v>New</v>
          </cell>
          <cell r="O872" t="str">
            <v/>
          </cell>
          <cell r="P872">
            <v>38595</v>
          </cell>
          <cell r="Q872" t="str">
            <v>YES</v>
          </cell>
          <cell r="R872">
            <v>2018</v>
          </cell>
          <cell r="S872">
            <v>2018</v>
          </cell>
          <cell r="T872" t="str">
            <v>Yes</v>
          </cell>
          <cell r="U872" t="str">
            <v>Yes</v>
          </cell>
          <cell r="V872" t="str">
            <v>Yes</v>
          </cell>
          <cell r="W872" t="str">
            <v/>
          </cell>
        </row>
        <row r="873">
          <cell r="B873">
            <v>64974</v>
          </cell>
          <cell r="C873">
            <v>100</v>
          </cell>
          <cell r="D873" t="str">
            <v>HNCF</v>
          </cell>
          <cell r="E873" t="str">
            <v>Grizzly Hollow</v>
          </cell>
          <cell r="F873" t="str">
            <v>Mercy Housing California XXIX Limited Partnership</v>
          </cell>
          <cell r="G873" t="str">
            <v>Mercy Housing, Inc.</v>
          </cell>
          <cell r="H873" t="str">
            <v>Malcolm Wells</v>
          </cell>
          <cell r="I873" t="str">
            <v>Laura Pishion</v>
          </cell>
          <cell r="J873" t="str">
            <v>CohnReznick (Charlotte)</v>
          </cell>
          <cell r="K873">
            <v>38623</v>
          </cell>
          <cell r="L873" t="str">
            <v/>
          </cell>
          <cell r="M873" t="str">
            <v>2021</v>
          </cell>
          <cell r="N873" t="str">
            <v>New</v>
          </cell>
          <cell r="O873" t="str">
            <v/>
          </cell>
          <cell r="P873">
            <v>38990</v>
          </cell>
          <cell r="Q873" t="str">
            <v>YES</v>
          </cell>
          <cell r="R873">
            <v>2018</v>
          </cell>
          <cell r="S873">
            <v>2018</v>
          </cell>
          <cell r="T873" t="str">
            <v>Yes</v>
          </cell>
          <cell r="U873" t="str">
            <v>Yes</v>
          </cell>
          <cell r="V873" t="str">
            <v>Yes</v>
          </cell>
          <cell r="W873" t="str">
            <v/>
          </cell>
        </row>
        <row r="874">
          <cell r="B874">
            <v>64975</v>
          </cell>
          <cell r="C874">
            <v>100</v>
          </cell>
          <cell r="D874" t="str">
            <v>HEF VI</v>
          </cell>
          <cell r="E874" t="str">
            <v>Martin Luther King, Jr. Village</v>
          </cell>
          <cell r="F874" t="str">
            <v xml:space="preserve">Mercy Housing California XXVI, a California LP </v>
          </cell>
          <cell r="G874" t="str">
            <v>Mercy Housing, Inc.</v>
          </cell>
          <cell r="H874" t="str">
            <v>Malcolm Wells</v>
          </cell>
          <cell r="I874" t="str">
            <v>Laura Pishion</v>
          </cell>
          <cell r="J874" t="str">
            <v>CohnReznick (Charlotte)</v>
          </cell>
          <cell r="K874">
            <v>39323</v>
          </cell>
          <cell r="L874" t="str">
            <v/>
          </cell>
          <cell r="M874" t="str">
            <v>2023</v>
          </cell>
          <cell r="N874" t="str">
            <v>New</v>
          </cell>
          <cell r="O874" t="str">
            <v/>
          </cell>
          <cell r="P874">
            <v>39709</v>
          </cell>
          <cell r="Q874" t="str">
            <v>YES</v>
          </cell>
          <cell r="R874">
            <v>2018</v>
          </cell>
          <cell r="S874">
            <v>2018</v>
          </cell>
          <cell r="T874" t="str">
            <v>Yes</v>
          </cell>
          <cell r="U874" t="str">
            <v>Yes</v>
          </cell>
          <cell r="V874" t="str">
            <v>Yes</v>
          </cell>
          <cell r="W874" t="str">
            <v/>
          </cell>
        </row>
        <row r="875">
          <cell r="B875">
            <v>64976</v>
          </cell>
          <cell r="C875">
            <v>100</v>
          </cell>
          <cell r="D875" t="str">
            <v>HEF VII</v>
          </cell>
          <cell r="E875" t="str">
            <v>Creekview Manor (Folsom)</v>
          </cell>
          <cell r="F875" t="str">
            <v>Mercy Housing California XXXII, a California LP</v>
          </cell>
          <cell r="G875" t="str">
            <v>Mercy Housing, Inc.</v>
          </cell>
          <cell r="H875" t="str">
            <v>Malcolm Wells</v>
          </cell>
          <cell r="I875" t="str">
            <v>Laura Pishion</v>
          </cell>
          <cell r="J875" t="str">
            <v>CohnReznick (Charlotte)</v>
          </cell>
          <cell r="K875">
            <v>38895</v>
          </cell>
          <cell r="L875" t="str">
            <v/>
          </cell>
          <cell r="M875" t="str">
            <v>2022</v>
          </cell>
          <cell r="N875" t="str">
            <v>New</v>
          </cell>
          <cell r="O875" t="str">
            <v/>
          </cell>
          <cell r="P875">
            <v>39414</v>
          </cell>
          <cell r="Q875" t="str">
            <v>NO</v>
          </cell>
          <cell r="R875" t="str">
            <v/>
          </cell>
          <cell r="S875"/>
          <cell r="T875" t="str">
            <v>No</v>
          </cell>
          <cell r="U875" t="str">
            <v>No</v>
          </cell>
          <cell r="V875" t="str">
            <v>No</v>
          </cell>
          <cell r="W875" t="str">
            <v/>
          </cell>
        </row>
        <row r="876">
          <cell r="B876">
            <v>64977</v>
          </cell>
          <cell r="C876">
            <v>100</v>
          </cell>
          <cell r="D876" t="str">
            <v>HEF V</v>
          </cell>
          <cell r="E876" t="str">
            <v>Courtyard Commons</v>
          </cell>
          <cell r="F876" t="str">
            <v>Courtyard Commons LLC</v>
          </cell>
          <cell r="G876" t="str">
            <v>Archdiocesan Housing Inc-Denver</v>
          </cell>
          <cell r="H876" t="str">
            <v>Teresa Mondou</v>
          </cell>
          <cell r="I876" t="str">
            <v>Laura Pishion</v>
          </cell>
          <cell r="J876" t="str">
            <v>CohnReznick (Atlanta)</v>
          </cell>
          <cell r="K876">
            <v>38812</v>
          </cell>
          <cell r="L876">
            <v>44196</v>
          </cell>
          <cell r="M876" t="str">
            <v>2020</v>
          </cell>
          <cell r="N876" t="str">
            <v>Moderate Rehab</v>
          </cell>
          <cell r="O876" t="str">
            <v/>
          </cell>
          <cell r="P876">
            <v>38811</v>
          </cell>
          <cell r="Q876" t="str">
            <v>NO</v>
          </cell>
          <cell r="R876" t="str">
            <v/>
          </cell>
          <cell r="S876"/>
          <cell r="T876" t="str">
            <v>No</v>
          </cell>
          <cell r="U876" t="str">
            <v>No</v>
          </cell>
          <cell r="V876" t="str">
            <v>No</v>
          </cell>
          <cell r="W876" t="str">
            <v/>
          </cell>
        </row>
        <row r="877">
          <cell r="B877">
            <v>64978</v>
          </cell>
          <cell r="C877">
            <v>100</v>
          </cell>
          <cell r="D877" t="str">
            <v>HEF VI</v>
          </cell>
          <cell r="E877" t="str">
            <v>Cottonwood Townhomes</v>
          </cell>
          <cell r="F877" t="str">
            <v>Care Housing/Cottonwood Holdings LLLP</v>
          </cell>
          <cell r="G877" t="str">
            <v>Care Housing, Inc.</v>
          </cell>
          <cell r="H877" t="str">
            <v>Melanie Niemeyer</v>
          </cell>
          <cell r="I877" t="str">
            <v>Laura Pishion</v>
          </cell>
          <cell r="J877" t="str">
            <v>RubinBrown LLP (St. Louis)</v>
          </cell>
          <cell r="K877">
            <v>39421</v>
          </cell>
          <cell r="L877" t="str">
            <v/>
          </cell>
          <cell r="M877" t="str">
            <v>2022</v>
          </cell>
          <cell r="N877" t="str">
            <v>New</v>
          </cell>
          <cell r="O877" t="str">
            <v/>
          </cell>
          <cell r="P877">
            <v>39448</v>
          </cell>
          <cell r="Q877" t="str">
            <v>YES</v>
          </cell>
          <cell r="R877">
            <v>2018</v>
          </cell>
          <cell r="S877">
            <v>2018</v>
          </cell>
          <cell r="T877" t="str">
            <v>Yes</v>
          </cell>
          <cell r="U877" t="str">
            <v>Yes</v>
          </cell>
          <cell r="V877" t="str">
            <v>Yes</v>
          </cell>
          <cell r="W877" t="str">
            <v/>
          </cell>
        </row>
        <row r="878">
          <cell r="B878">
            <v>64979</v>
          </cell>
          <cell r="C878">
            <v>100</v>
          </cell>
          <cell r="D878" t="str">
            <v>HEF V</v>
          </cell>
          <cell r="E878" t="str">
            <v>Villas in Southgate</v>
          </cell>
          <cell r="F878" t="str">
            <v>The Villas in Southgate, LLLP</v>
          </cell>
          <cell r="G878" t="str">
            <v>Archdiocesan Housing Inc-Denver</v>
          </cell>
          <cell r="H878" t="str">
            <v>Teresa Mondou</v>
          </cell>
          <cell r="I878" t="str">
            <v>Laura Pishion</v>
          </cell>
          <cell r="J878" t="str">
            <v>CohnReznick (Atlanta)</v>
          </cell>
          <cell r="K878">
            <v>38968</v>
          </cell>
          <cell r="L878" t="str">
            <v/>
          </cell>
          <cell r="M878" t="str">
            <v>2021</v>
          </cell>
          <cell r="N878" t="str">
            <v>Moderate Rehab</v>
          </cell>
          <cell r="O878" t="str">
            <v/>
          </cell>
          <cell r="P878">
            <v>39083</v>
          </cell>
          <cell r="Q878" t="str">
            <v>NO</v>
          </cell>
          <cell r="R878" t="str">
            <v/>
          </cell>
          <cell r="S878"/>
          <cell r="T878" t="str">
            <v>No</v>
          </cell>
          <cell r="U878" t="str">
            <v>No</v>
          </cell>
          <cell r="V878" t="str">
            <v>No</v>
          </cell>
          <cell r="W878" t="str">
            <v/>
          </cell>
        </row>
        <row r="879">
          <cell r="B879">
            <v>64980</v>
          </cell>
          <cell r="C879">
            <v>100</v>
          </cell>
          <cell r="D879" t="str">
            <v>HEF VI</v>
          </cell>
          <cell r="E879" t="str">
            <v>Fairways Apartments</v>
          </cell>
          <cell r="F879" t="str">
            <v>Fairways In My Backyard, LLLP</v>
          </cell>
          <cell r="G879" t="str">
            <v>Thistle Community Housing, Inc.</v>
          </cell>
          <cell r="H879" t="str">
            <v>Peter Dinu</v>
          </cell>
          <cell r="I879" t="str">
            <v>Laura Pishion</v>
          </cell>
          <cell r="J879" t="str">
            <v>Haynie &amp; Company</v>
          </cell>
          <cell r="K879">
            <v>39268</v>
          </cell>
          <cell r="L879" t="str">
            <v/>
          </cell>
          <cell r="M879" t="str">
            <v>2021</v>
          </cell>
          <cell r="N879" t="str">
            <v>Moderate Rehab</v>
          </cell>
          <cell r="O879" t="str">
            <v/>
          </cell>
          <cell r="P879">
            <v>39268</v>
          </cell>
          <cell r="Q879" t="str">
            <v>YES</v>
          </cell>
          <cell r="R879">
            <v>2018</v>
          </cell>
          <cell r="S879">
            <v>2018</v>
          </cell>
          <cell r="T879" t="str">
            <v>Yes</v>
          </cell>
          <cell r="U879" t="str">
            <v>Yes</v>
          </cell>
          <cell r="V879" t="str">
            <v>Yes</v>
          </cell>
          <cell r="W879" t="str">
            <v/>
          </cell>
        </row>
        <row r="880">
          <cell r="B880">
            <v>64981</v>
          </cell>
          <cell r="C880">
            <v>100</v>
          </cell>
          <cell r="D880" t="str">
            <v>HEF VII</v>
          </cell>
          <cell r="E880" t="str">
            <v>Villas at the Bluff</v>
          </cell>
          <cell r="F880" t="str">
            <v>Villas at the Bluff LLLP</v>
          </cell>
          <cell r="G880" t="str">
            <v>Delta Housing Authority (CO)</v>
          </cell>
          <cell r="H880" t="str">
            <v>Teresa Mondou</v>
          </cell>
          <cell r="I880" t="str">
            <v>Laura Pishion</v>
          </cell>
          <cell r="J880" t="str">
            <v>Novogradac &amp; Company LLP (San Francisco)</v>
          </cell>
          <cell r="K880">
            <v>39627</v>
          </cell>
          <cell r="L880" t="str">
            <v/>
          </cell>
          <cell r="M880" t="str">
            <v>2023</v>
          </cell>
          <cell r="N880" t="str">
            <v>New</v>
          </cell>
          <cell r="O880" t="str">
            <v/>
          </cell>
          <cell r="P880">
            <v>40042</v>
          </cell>
          <cell r="Q880" t="str">
            <v>YES</v>
          </cell>
          <cell r="R880">
            <v>2022</v>
          </cell>
          <cell r="S880"/>
          <cell r="T880" t="str">
            <v>No</v>
          </cell>
          <cell r="U880" t="str">
            <v>No</v>
          </cell>
          <cell r="V880" t="str">
            <v>No</v>
          </cell>
          <cell r="W880" t="str">
            <v/>
          </cell>
        </row>
        <row r="881">
          <cell r="B881">
            <v>64982</v>
          </cell>
          <cell r="C881">
            <v>48.99</v>
          </cell>
          <cell r="D881" t="str">
            <v>HEF III</v>
          </cell>
          <cell r="E881" t="str">
            <v>Sisters Villa</v>
          </cell>
          <cell r="F881" t="str">
            <v>Mercy Housing Idaho V, LP</v>
          </cell>
          <cell r="G881" t="str">
            <v>Mercy Housing, Inc.</v>
          </cell>
          <cell r="H881" t="str">
            <v>Justin Sousley</v>
          </cell>
          <cell r="I881" t="str">
            <v>Laura Pishion</v>
          </cell>
          <cell r="J881" t="str">
            <v>CohnReznick (Charlotte)</v>
          </cell>
          <cell r="K881">
            <v>37659</v>
          </cell>
          <cell r="L881">
            <v>43465</v>
          </cell>
          <cell r="M881" t="str">
            <v>2018</v>
          </cell>
          <cell r="N881" t="str">
            <v>New</v>
          </cell>
          <cell r="O881" t="str">
            <v/>
          </cell>
          <cell r="P881">
            <v>37994</v>
          </cell>
          <cell r="Q881" t="str">
            <v>NEF DISPOSED INTEREST IN 2018</v>
          </cell>
          <cell r="R881" t="str">
            <v/>
          </cell>
          <cell r="S881">
            <v>2019</v>
          </cell>
          <cell r="T881" t="str">
            <v>No</v>
          </cell>
          <cell r="U881" t="str">
            <v>Yes</v>
          </cell>
          <cell r="V881" t="str">
            <v>N/A</v>
          </cell>
          <cell r="W881" t="str">
            <v/>
          </cell>
        </row>
        <row r="882">
          <cell r="B882">
            <v>64982</v>
          </cell>
          <cell r="C882">
            <v>51.01</v>
          </cell>
          <cell r="D882" t="str">
            <v>HEF III P</v>
          </cell>
          <cell r="E882" t="str">
            <v>Sisters Villa</v>
          </cell>
          <cell r="F882" t="str">
            <v>Mercy Housing Idaho V, LP</v>
          </cell>
          <cell r="G882" t="str">
            <v>Mercy Housing, Inc.</v>
          </cell>
          <cell r="H882" t="str">
            <v>Justin Sousley</v>
          </cell>
          <cell r="I882" t="str">
            <v>Laura Pishion</v>
          </cell>
          <cell r="J882" t="str">
            <v>CohnReznick (Charlotte)</v>
          </cell>
          <cell r="K882">
            <v>37659</v>
          </cell>
          <cell r="L882">
            <v>43465</v>
          </cell>
          <cell r="M882" t="str">
            <v>2018</v>
          </cell>
          <cell r="N882" t="str">
            <v>New</v>
          </cell>
          <cell r="O882" t="str">
            <v/>
          </cell>
          <cell r="P882">
            <v>37994</v>
          </cell>
          <cell r="Q882" t="str">
            <v>NEF DISPOSED INTEREST IN 2018</v>
          </cell>
          <cell r="R882" t="str">
            <v/>
          </cell>
          <cell r="S882">
            <v>2019</v>
          </cell>
          <cell r="T882" t="str">
            <v>No</v>
          </cell>
          <cell r="U882" t="str">
            <v>Yes</v>
          </cell>
          <cell r="V882" t="str">
            <v>N/A</v>
          </cell>
          <cell r="W882" t="str">
            <v/>
          </cell>
        </row>
        <row r="883">
          <cell r="B883">
            <v>64983</v>
          </cell>
          <cell r="C883">
            <v>100</v>
          </cell>
          <cell r="D883" t="str">
            <v>HEF V</v>
          </cell>
          <cell r="E883" t="str">
            <v>Penkay Eagle Manor</v>
          </cell>
          <cell r="F883" t="str">
            <v>Eagle Rock Residence Limited Partnership</v>
          </cell>
          <cell r="G883" t="str">
            <v>Rocky Mountain Development Council, Inc.</v>
          </cell>
          <cell r="H883" t="str">
            <v>Justin Sousley</v>
          </cell>
          <cell r="I883" t="str">
            <v>Laura Pishion</v>
          </cell>
          <cell r="J883" t="str">
            <v>Anderson ZurMuehlen &amp; Co., P.C. (Helena)</v>
          </cell>
          <cell r="K883">
            <v>38772</v>
          </cell>
          <cell r="L883">
            <v>44196</v>
          </cell>
          <cell r="M883" t="str">
            <v>2020</v>
          </cell>
          <cell r="N883" t="str">
            <v>Moderate Rehab</v>
          </cell>
          <cell r="O883" t="str">
            <v/>
          </cell>
          <cell r="P883">
            <v>38715</v>
          </cell>
          <cell r="Q883" t="str">
            <v>NO</v>
          </cell>
          <cell r="R883" t="str">
            <v/>
          </cell>
          <cell r="S883"/>
          <cell r="T883" t="str">
            <v>No</v>
          </cell>
          <cell r="U883" t="str">
            <v>No</v>
          </cell>
          <cell r="V883" t="str">
            <v>No</v>
          </cell>
          <cell r="W883" t="str">
            <v/>
          </cell>
        </row>
        <row r="884">
          <cell r="B884">
            <v>64984</v>
          </cell>
          <cell r="C884">
            <v>100</v>
          </cell>
          <cell r="D884" t="str">
            <v>HEF VI</v>
          </cell>
          <cell r="E884" t="str">
            <v>Eagle Manor III</v>
          </cell>
          <cell r="F884" t="str">
            <v>Eagle Manor III Residences LP</v>
          </cell>
          <cell r="G884" t="str">
            <v>Rocky Mountain Development Council, Inc.</v>
          </cell>
          <cell r="H884" t="str">
            <v>Justin Sousley</v>
          </cell>
          <cell r="I884" t="str">
            <v>Laura Pishion</v>
          </cell>
          <cell r="J884" t="str">
            <v>Anderson ZurMuehlen &amp; Co., P.C. (Helena)</v>
          </cell>
          <cell r="K884">
            <v>39325</v>
          </cell>
          <cell r="L884" t="str">
            <v/>
          </cell>
          <cell r="M884" t="str">
            <v>2022</v>
          </cell>
          <cell r="N884" t="str">
            <v>New</v>
          </cell>
          <cell r="O884" t="str">
            <v/>
          </cell>
          <cell r="P884">
            <v>39752</v>
          </cell>
          <cell r="Q884" t="str">
            <v>NO</v>
          </cell>
          <cell r="R884" t="str">
            <v/>
          </cell>
          <cell r="S884"/>
          <cell r="T884" t="str">
            <v>No</v>
          </cell>
          <cell r="U884" t="str">
            <v>No</v>
          </cell>
          <cell r="V884" t="str">
            <v>No</v>
          </cell>
          <cell r="W884" t="str">
            <v/>
          </cell>
        </row>
        <row r="885">
          <cell r="B885">
            <v>64985</v>
          </cell>
          <cell r="C885">
            <v>100</v>
          </cell>
          <cell r="D885" t="str">
            <v>HEF V</v>
          </cell>
          <cell r="E885" t="str">
            <v>Parkside Village (NM)</v>
          </cell>
          <cell r="F885" t="str">
            <v>Parkside Village Limited Partnership</v>
          </cell>
          <cell r="G885" t="str">
            <v>Jonathan Reed &amp; Associates, Inc.</v>
          </cell>
          <cell r="H885" t="str">
            <v>Teresa Mondou</v>
          </cell>
          <cell r="I885" t="str">
            <v>Laura Pishion</v>
          </cell>
          <cell r="J885" t="str">
            <v>M Group LLP</v>
          </cell>
          <cell r="K885">
            <v>38233</v>
          </cell>
          <cell r="L885">
            <v>43830</v>
          </cell>
          <cell r="M885" t="str">
            <v>2019</v>
          </cell>
          <cell r="N885" t="str">
            <v>New</v>
          </cell>
          <cell r="O885" t="str">
            <v/>
          </cell>
          <cell r="P885">
            <v>38527</v>
          </cell>
          <cell r="Q885" t="str">
            <v>NO</v>
          </cell>
          <cell r="R885" t="str">
            <v/>
          </cell>
          <cell r="S885"/>
          <cell r="T885" t="str">
            <v>No</v>
          </cell>
          <cell r="U885" t="str">
            <v>No</v>
          </cell>
          <cell r="V885" t="str">
            <v>No</v>
          </cell>
          <cell r="W885" t="str">
            <v/>
          </cell>
        </row>
        <row r="886">
          <cell r="B886">
            <v>65017</v>
          </cell>
          <cell r="C886">
            <v>33.333300000000001</v>
          </cell>
          <cell r="D886" t="str">
            <v>HEF B-OR</v>
          </cell>
          <cell r="E886" t="str">
            <v>Crestview Commons (OR)</v>
          </cell>
          <cell r="F886" t="str">
            <v>Crestview Commons LP</v>
          </cell>
          <cell r="G886" t="str">
            <v>Rembold Properties LLC</v>
          </cell>
          <cell r="H886" t="str">
            <v>Melanie Niemeyer</v>
          </cell>
          <cell r="I886" t="str">
            <v>Laura Pishion</v>
          </cell>
          <cell r="J886" t="str">
            <v>Novogradac &amp; Company LLP (Long Beach)</v>
          </cell>
          <cell r="K886">
            <v>37768</v>
          </cell>
          <cell r="L886">
            <v>43466</v>
          </cell>
          <cell r="M886" t="str">
            <v>2018</v>
          </cell>
          <cell r="N886" t="str">
            <v>New</v>
          </cell>
          <cell r="O886" t="str">
            <v/>
          </cell>
          <cell r="P886">
            <v>38051</v>
          </cell>
          <cell r="Q886" t="str">
            <v>MAKE ELECTION DECISION BASED ON CURRENT DEPRECIATION USEFUL LIFE *</v>
          </cell>
          <cell r="R886" t="str">
            <v/>
          </cell>
          <cell r="S886"/>
          <cell r="T886" t="str">
            <v>No</v>
          </cell>
          <cell r="U886" t="str">
            <v>No</v>
          </cell>
          <cell r="V886" t="str">
            <v>N/A</v>
          </cell>
          <cell r="W886" t="str">
            <v/>
          </cell>
        </row>
        <row r="887">
          <cell r="B887">
            <v>65017</v>
          </cell>
          <cell r="C887">
            <v>66.666700000000006</v>
          </cell>
          <cell r="D887" t="str">
            <v>HEF III</v>
          </cell>
          <cell r="E887" t="str">
            <v>Crestview Commons (OR)</v>
          </cell>
          <cell r="F887" t="str">
            <v>Crestview Commons LP</v>
          </cell>
          <cell r="G887" t="str">
            <v>Rembold Properties LLC</v>
          </cell>
          <cell r="H887" t="str">
            <v>Melanie Niemeyer</v>
          </cell>
          <cell r="I887" t="str">
            <v>Laura Pishion</v>
          </cell>
          <cell r="J887" t="str">
            <v>Novogradac &amp; Company LLP (Long Beach)</v>
          </cell>
          <cell r="K887">
            <v>37768</v>
          </cell>
          <cell r="L887">
            <v>43466</v>
          </cell>
          <cell r="M887" t="str">
            <v>2018</v>
          </cell>
          <cell r="N887" t="str">
            <v>New</v>
          </cell>
          <cell r="O887" t="str">
            <v/>
          </cell>
          <cell r="P887">
            <v>38051</v>
          </cell>
          <cell r="Q887" t="str">
            <v>MAKE ELECTION DECISION BASED ON CURRENT DEPRECIATION USEFUL LIFE *</v>
          </cell>
          <cell r="R887" t="str">
            <v/>
          </cell>
          <cell r="S887"/>
          <cell r="T887" t="str">
            <v>No</v>
          </cell>
          <cell r="U887" t="str">
            <v>No</v>
          </cell>
          <cell r="V887" t="str">
            <v>N/A</v>
          </cell>
          <cell r="W887" t="str">
            <v/>
          </cell>
        </row>
        <row r="888">
          <cell r="B888">
            <v>65018</v>
          </cell>
          <cell r="C888">
            <v>70</v>
          </cell>
          <cell r="D888" t="str">
            <v>HEF B-OR</v>
          </cell>
          <cell r="E888" t="str">
            <v>Villas de Mariposas</v>
          </cell>
          <cell r="F888" t="str">
            <v>Villas de Mariposas LP</v>
          </cell>
          <cell r="G888" t="str">
            <v>Hacienda Community Development Corporation</v>
          </cell>
          <cell r="H888" t="str">
            <v>Melanie Niemeyer</v>
          </cell>
          <cell r="I888" t="str">
            <v>Laura Pishion</v>
          </cell>
          <cell r="J888" t="str">
            <v>Loveridge Hunt &amp; Company</v>
          </cell>
          <cell r="K888">
            <v>37831</v>
          </cell>
          <cell r="L888">
            <v>43830</v>
          </cell>
          <cell r="M888" t="str">
            <v>2019</v>
          </cell>
          <cell r="N888" t="str">
            <v>New</v>
          </cell>
          <cell r="O888" t="str">
            <v/>
          </cell>
          <cell r="P888">
            <v>38231</v>
          </cell>
          <cell r="Q888" t="str">
            <v>NO</v>
          </cell>
          <cell r="R888" t="str">
            <v/>
          </cell>
          <cell r="S888"/>
          <cell r="T888" t="str">
            <v>No</v>
          </cell>
          <cell r="U888" t="str">
            <v>No</v>
          </cell>
          <cell r="V888" t="str">
            <v>No</v>
          </cell>
          <cell r="W888" t="str">
            <v/>
          </cell>
        </row>
        <row r="889">
          <cell r="B889">
            <v>65018</v>
          </cell>
          <cell r="C889">
            <v>30</v>
          </cell>
          <cell r="D889" t="str">
            <v>HEF III P</v>
          </cell>
          <cell r="E889" t="str">
            <v>Villas de Mariposas</v>
          </cell>
          <cell r="F889" t="str">
            <v>Villas de Mariposas LP</v>
          </cell>
          <cell r="G889" t="str">
            <v>Hacienda Community Development Corporation</v>
          </cell>
          <cell r="H889" t="str">
            <v>Melanie Niemeyer</v>
          </cell>
          <cell r="I889" t="str">
            <v>Laura Pishion</v>
          </cell>
          <cell r="J889" t="str">
            <v>Loveridge Hunt &amp; Company</v>
          </cell>
          <cell r="K889">
            <v>37831</v>
          </cell>
          <cell r="L889">
            <v>43830</v>
          </cell>
          <cell r="M889" t="str">
            <v>2019</v>
          </cell>
          <cell r="N889" t="str">
            <v>New</v>
          </cell>
          <cell r="O889" t="str">
            <v/>
          </cell>
          <cell r="P889">
            <v>38231</v>
          </cell>
          <cell r="Q889" t="str">
            <v>NO</v>
          </cell>
          <cell r="R889" t="str">
            <v/>
          </cell>
          <cell r="S889"/>
          <cell r="T889" t="str">
            <v>No</v>
          </cell>
          <cell r="U889" t="str">
            <v>No</v>
          </cell>
          <cell r="V889" t="str">
            <v>No</v>
          </cell>
          <cell r="W889" t="str">
            <v/>
          </cell>
        </row>
        <row r="890">
          <cell r="B890">
            <v>65019</v>
          </cell>
          <cell r="C890">
            <v>71.794399999999996</v>
          </cell>
          <cell r="D890" t="str">
            <v>HEF IV</v>
          </cell>
          <cell r="E890" t="str">
            <v>The Aspens</v>
          </cell>
          <cell r="F890" t="str">
            <v>4th Street Aspens, LP</v>
          </cell>
          <cell r="G890" t="str">
            <v>Housing Authority of the County of Umatilla</v>
          </cell>
          <cell r="H890" t="str">
            <v>Melanie Niemeyer</v>
          </cell>
          <cell r="I890" t="str">
            <v>Laura Pishion</v>
          </cell>
          <cell r="J890" t="str">
            <v>Loveridge Hunt &amp; Company</v>
          </cell>
          <cell r="K890">
            <v>38412</v>
          </cell>
          <cell r="L890" t="str">
            <v/>
          </cell>
          <cell r="M890" t="str">
            <v>2020</v>
          </cell>
          <cell r="N890" t="str">
            <v>New</v>
          </cell>
          <cell r="O890" t="str">
            <v/>
          </cell>
          <cell r="P890">
            <v>38716</v>
          </cell>
          <cell r="Q890" t="str">
            <v>NO</v>
          </cell>
          <cell r="R890" t="str">
            <v/>
          </cell>
          <cell r="S890"/>
          <cell r="T890" t="str">
            <v>No</v>
          </cell>
          <cell r="U890" t="str">
            <v>No</v>
          </cell>
          <cell r="V890" t="str">
            <v>No</v>
          </cell>
          <cell r="W890" t="str">
            <v/>
          </cell>
        </row>
        <row r="891">
          <cell r="B891">
            <v>65019</v>
          </cell>
          <cell r="C891">
            <v>28.2056</v>
          </cell>
          <cell r="D891" t="str">
            <v>HWCF</v>
          </cell>
          <cell r="E891" t="str">
            <v>The Aspens</v>
          </cell>
          <cell r="F891" t="str">
            <v>4th Street Aspens, LP</v>
          </cell>
          <cell r="G891" t="str">
            <v>Housing Authority of the County of Umatilla</v>
          </cell>
          <cell r="H891" t="str">
            <v>Melanie Niemeyer</v>
          </cell>
          <cell r="I891" t="str">
            <v>Laura Pishion</v>
          </cell>
          <cell r="J891" t="str">
            <v>Loveridge Hunt &amp; Company</v>
          </cell>
          <cell r="K891">
            <v>38412</v>
          </cell>
          <cell r="L891" t="str">
            <v/>
          </cell>
          <cell r="M891" t="str">
            <v>2020</v>
          </cell>
          <cell r="N891" t="str">
            <v>New</v>
          </cell>
          <cell r="O891" t="str">
            <v/>
          </cell>
          <cell r="P891">
            <v>38716</v>
          </cell>
          <cell r="Q891" t="str">
            <v>NO</v>
          </cell>
          <cell r="R891" t="str">
            <v/>
          </cell>
          <cell r="S891"/>
          <cell r="T891" t="str">
            <v>No</v>
          </cell>
          <cell r="U891" t="str">
            <v>No</v>
          </cell>
          <cell r="V891" t="str">
            <v>No</v>
          </cell>
          <cell r="W891" t="str">
            <v/>
          </cell>
        </row>
        <row r="892">
          <cell r="B892">
            <v>65020</v>
          </cell>
          <cell r="C892">
            <v>49.99</v>
          </cell>
          <cell r="D892" t="str">
            <v>HEF V</v>
          </cell>
          <cell r="E892" t="str">
            <v>Mountain Laurel Lodge</v>
          </cell>
          <cell r="F892" t="str">
            <v>Mountain Laurel Lodge, LP</v>
          </cell>
          <cell r="G892" t="str">
            <v>Pacific Crest Affordable Housing, LLC</v>
          </cell>
          <cell r="H892" t="str">
            <v>Melanie Niemeyer</v>
          </cell>
          <cell r="I892" t="str">
            <v>Laura Pishion</v>
          </cell>
          <cell r="J892" t="str">
            <v>Loveridge Hunt &amp; Company</v>
          </cell>
          <cell r="K892">
            <v>38502</v>
          </cell>
          <cell r="L892" t="str">
            <v/>
          </cell>
          <cell r="M892" t="str">
            <v>2020</v>
          </cell>
          <cell r="N892" t="str">
            <v>New</v>
          </cell>
          <cell r="O892" t="str">
            <v/>
          </cell>
          <cell r="P892">
            <v>39015</v>
          </cell>
          <cell r="Q892" t="str">
            <v>NO</v>
          </cell>
          <cell r="R892" t="str">
            <v/>
          </cell>
          <cell r="S892"/>
          <cell r="T892" t="str">
            <v>No</v>
          </cell>
          <cell r="U892" t="str">
            <v>No</v>
          </cell>
          <cell r="V892" t="str">
            <v>No</v>
          </cell>
          <cell r="W892" t="str">
            <v/>
          </cell>
        </row>
        <row r="893">
          <cell r="B893">
            <v>65020</v>
          </cell>
          <cell r="C893">
            <v>50.01</v>
          </cell>
          <cell r="D893" t="str">
            <v>HWCF</v>
          </cell>
          <cell r="E893" t="str">
            <v>Mountain Laurel Lodge</v>
          </cell>
          <cell r="F893" t="str">
            <v>Mountain Laurel Lodge, LP</v>
          </cell>
          <cell r="G893" t="str">
            <v>Pacific Crest Affordable Housing, LLC</v>
          </cell>
          <cell r="H893" t="str">
            <v>Melanie Niemeyer</v>
          </cell>
          <cell r="I893" t="str">
            <v>Laura Pishion</v>
          </cell>
          <cell r="J893" t="str">
            <v>Loveridge Hunt &amp; Company</v>
          </cell>
          <cell r="K893">
            <v>38502</v>
          </cell>
          <cell r="L893" t="str">
            <v/>
          </cell>
          <cell r="M893" t="str">
            <v>2020</v>
          </cell>
          <cell r="N893" t="str">
            <v>New</v>
          </cell>
          <cell r="O893" t="str">
            <v/>
          </cell>
          <cell r="P893">
            <v>39015</v>
          </cell>
          <cell r="Q893" t="str">
            <v>NO</v>
          </cell>
          <cell r="R893" t="str">
            <v/>
          </cell>
          <cell r="S893"/>
          <cell r="T893" t="str">
            <v>No</v>
          </cell>
          <cell r="U893" t="str">
            <v>No</v>
          </cell>
          <cell r="V893" t="str">
            <v>No</v>
          </cell>
          <cell r="W893" t="str">
            <v/>
          </cell>
        </row>
        <row r="894">
          <cell r="B894">
            <v>65021</v>
          </cell>
          <cell r="C894">
            <v>54.544499999999999</v>
          </cell>
          <cell r="D894" t="str">
            <v>HEF III</v>
          </cell>
          <cell r="E894" t="str">
            <v>N K West</v>
          </cell>
          <cell r="F894" t="str">
            <v>NKW, LP</v>
          </cell>
          <cell r="G894" t="str">
            <v>Telos Development Company</v>
          </cell>
          <cell r="H894" t="str">
            <v>Justin Sousley</v>
          </cell>
          <cell r="I894" t="str">
            <v>Laura Pishion</v>
          </cell>
          <cell r="J894" t="str">
            <v>Loveridge Hunt &amp; Company</v>
          </cell>
          <cell r="K894">
            <v>38117</v>
          </cell>
          <cell r="L894">
            <v>43830</v>
          </cell>
          <cell r="M894" t="str">
            <v>2019</v>
          </cell>
          <cell r="N894" t="str">
            <v>New</v>
          </cell>
          <cell r="O894" t="str">
            <v/>
          </cell>
          <cell r="P894">
            <v>38499</v>
          </cell>
          <cell r="Q894" t="str">
            <v>NO</v>
          </cell>
          <cell r="R894" t="str">
            <v/>
          </cell>
          <cell r="S894"/>
          <cell r="T894" t="str">
            <v>No</v>
          </cell>
          <cell r="U894" t="str">
            <v>No</v>
          </cell>
          <cell r="V894" t="str">
            <v>No</v>
          </cell>
          <cell r="W894" t="str">
            <v/>
          </cell>
        </row>
        <row r="895">
          <cell r="B895">
            <v>65021</v>
          </cell>
          <cell r="C895">
            <v>45.455500000000001</v>
          </cell>
          <cell r="D895" t="str">
            <v>HEF IV</v>
          </cell>
          <cell r="E895" t="str">
            <v>N K West</v>
          </cell>
          <cell r="F895" t="str">
            <v>NKW, LP</v>
          </cell>
          <cell r="G895" t="str">
            <v>Telos Development Company</v>
          </cell>
          <cell r="H895" t="str">
            <v>Justin Sousley</v>
          </cell>
          <cell r="I895" t="str">
            <v>Laura Pishion</v>
          </cell>
          <cell r="J895" t="str">
            <v>Loveridge Hunt &amp; Company</v>
          </cell>
          <cell r="K895">
            <v>38117</v>
          </cell>
          <cell r="L895">
            <v>43830</v>
          </cell>
          <cell r="M895" t="str">
            <v>2019</v>
          </cell>
          <cell r="N895" t="str">
            <v>New</v>
          </cell>
          <cell r="O895" t="str">
            <v/>
          </cell>
          <cell r="P895">
            <v>38499</v>
          </cell>
          <cell r="Q895" t="str">
            <v>NO</v>
          </cell>
          <cell r="R895" t="str">
            <v/>
          </cell>
          <cell r="S895"/>
          <cell r="T895" t="str">
            <v>No</v>
          </cell>
          <cell r="U895" t="str">
            <v>No</v>
          </cell>
          <cell r="V895" t="str">
            <v>No</v>
          </cell>
          <cell r="W895" t="str">
            <v/>
          </cell>
        </row>
        <row r="896">
          <cell r="B896">
            <v>65022</v>
          </cell>
          <cell r="C896">
            <v>16.05</v>
          </cell>
          <cell r="D896" t="str">
            <v>HEF B-OR</v>
          </cell>
          <cell r="E896" t="str">
            <v>Sitka Apartments</v>
          </cell>
          <cell r="F896" t="str">
            <v>Block 14, LP</v>
          </cell>
          <cell r="G896" t="str">
            <v>Praxis Partners LLC</v>
          </cell>
          <cell r="H896" t="str">
            <v>Melanie Niemeyer</v>
          </cell>
          <cell r="I896" t="str">
            <v>Laura Pishion</v>
          </cell>
          <cell r="J896" t="str">
            <v>CohnReznick (Sacramento)</v>
          </cell>
          <cell r="K896">
            <v>38182</v>
          </cell>
          <cell r="L896">
            <v>43830</v>
          </cell>
          <cell r="M896" t="str">
            <v>2019</v>
          </cell>
          <cell r="N896" t="str">
            <v>New</v>
          </cell>
          <cell r="O896" t="str">
            <v/>
          </cell>
          <cell r="P896">
            <v>38665</v>
          </cell>
          <cell r="Q896" t="str">
            <v>YES</v>
          </cell>
          <cell r="R896">
            <v>2018</v>
          </cell>
          <cell r="S896">
            <v>2018</v>
          </cell>
          <cell r="T896" t="str">
            <v>Yes</v>
          </cell>
          <cell r="U896" t="str">
            <v>Yes</v>
          </cell>
          <cell r="V896" t="str">
            <v>Yes</v>
          </cell>
          <cell r="W896" t="str">
            <v/>
          </cell>
        </row>
        <row r="897">
          <cell r="B897">
            <v>65022</v>
          </cell>
          <cell r="C897">
            <v>83.946799999999996</v>
          </cell>
          <cell r="D897" t="str">
            <v>HEF IV</v>
          </cell>
          <cell r="E897" t="str">
            <v>Sitka Apartments</v>
          </cell>
          <cell r="F897" t="str">
            <v>Block 14, LP</v>
          </cell>
          <cell r="G897" t="str">
            <v>Praxis Partners LLC</v>
          </cell>
          <cell r="H897" t="str">
            <v>Melanie Niemeyer</v>
          </cell>
          <cell r="I897" t="str">
            <v>Laura Pishion</v>
          </cell>
          <cell r="J897" t="str">
            <v>CohnReznick (Sacramento)</v>
          </cell>
          <cell r="K897">
            <v>38182</v>
          </cell>
          <cell r="L897">
            <v>43830</v>
          </cell>
          <cell r="M897" t="str">
            <v>2019</v>
          </cell>
          <cell r="N897" t="str">
            <v>New</v>
          </cell>
          <cell r="O897" t="str">
            <v/>
          </cell>
          <cell r="P897">
            <v>38665</v>
          </cell>
          <cell r="Q897" t="str">
            <v>YES</v>
          </cell>
          <cell r="R897">
            <v>2018</v>
          </cell>
          <cell r="S897">
            <v>2018</v>
          </cell>
          <cell r="T897" t="str">
            <v>Yes</v>
          </cell>
          <cell r="U897" t="str">
            <v>Yes</v>
          </cell>
          <cell r="V897" t="str">
            <v>Yes</v>
          </cell>
          <cell r="W897" t="str">
            <v/>
          </cell>
        </row>
        <row r="898">
          <cell r="B898">
            <v>65023</v>
          </cell>
          <cell r="C898">
            <v>100</v>
          </cell>
          <cell r="D898" t="str">
            <v>HEF V</v>
          </cell>
          <cell r="E898" t="str">
            <v xml:space="preserve">Broadway Place </v>
          </cell>
          <cell r="F898" t="str">
            <v>Broadway Partners Limited Partnership</v>
          </cell>
          <cell r="G898" t="str">
            <v>Telos Development Company</v>
          </cell>
          <cell r="H898" t="str">
            <v>Justin Sousley</v>
          </cell>
          <cell r="I898" t="str">
            <v>Laura Pishion</v>
          </cell>
          <cell r="J898" t="str">
            <v>Loveridge Hunt &amp; Company</v>
          </cell>
          <cell r="K898">
            <v>38877</v>
          </cell>
          <cell r="L898" t="str">
            <v/>
          </cell>
          <cell r="M898" t="str">
            <v>2022</v>
          </cell>
          <cell r="N898" t="str">
            <v>New</v>
          </cell>
          <cell r="O898" t="str">
            <v/>
          </cell>
          <cell r="P898">
            <v>39436</v>
          </cell>
          <cell r="Q898" t="str">
            <v>NO</v>
          </cell>
          <cell r="R898" t="str">
            <v/>
          </cell>
          <cell r="S898"/>
          <cell r="T898" t="str">
            <v>No</v>
          </cell>
          <cell r="U898" t="str">
            <v>No</v>
          </cell>
          <cell r="V898" t="str">
            <v>No</v>
          </cell>
          <cell r="W898" t="str">
            <v/>
          </cell>
        </row>
        <row r="899">
          <cell r="B899">
            <v>65024</v>
          </cell>
          <cell r="C899">
            <v>100</v>
          </cell>
          <cell r="D899" t="str">
            <v>HEF VI</v>
          </cell>
          <cell r="E899" t="str">
            <v>The Jeffrey Apartments</v>
          </cell>
          <cell r="F899" t="str">
            <v>The Jeffrey Apartments, Limited Partnership</v>
          </cell>
          <cell r="G899" t="str">
            <v>Home Forward (fka Housing Authority of Portland OR)</v>
          </cell>
          <cell r="H899" t="str">
            <v>Melanie Niemeyer</v>
          </cell>
          <cell r="I899" t="str">
            <v>Laura Pishion</v>
          </cell>
          <cell r="J899" t="str">
            <v>Jones &amp; Roth</v>
          </cell>
          <cell r="K899">
            <v>39202</v>
          </cell>
          <cell r="L899" t="str">
            <v/>
          </cell>
          <cell r="M899" t="str">
            <v>2022</v>
          </cell>
          <cell r="N899" t="str">
            <v>New</v>
          </cell>
          <cell r="O899" t="str">
            <v/>
          </cell>
          <cell r="P899">
            <v>39616</v>
          </cell>
          <cell r="Q899" t="str">
            <v>NO</v>
          </cell>
          <cell r="R899" t="str">
            <v/>
          </cell>
          <cell r="S899"/>
          <cell r="T899" t="str">
            <v>No</v>
          </cell>
          <cell r="U899" t="str">
            <v>No</v>
          </cell>
          <cell r="V899" t="str">
            <v>No</v>
          </cell>
          <cell r="W899" t="str">
            <v/>
          </cell>
        </row>
        <row r="900">
          <cell r="B900">
            <v>65025</v>
          </cell>
          <cell r="C900">
            <v>100</v>
          </cell>
          <cell r="D900" t="str">
            <v>HEF VI</v>
          </cell>
          <cell r="E900" t="str">
            <v>Macdonald Center</v>
          </cell>
          <cell r="F900" t="str">
            <v xml:space="preserve">Macdonald Residence LP </v>
          </cell>
          <cell r="G900" t="str">
            <v>Macdonald Center</v>
          </cell>
          <cell r="H900" t="str">
            <v>Melanie Niemeyer</v>
          </cell>
          <cell r="I900" t="str">
            <v>Laura Pishion</v>
          </cell>
          <cell r="J900" t="str">
            <v>Bjorklund Montplaisir, CPA's</v>
          </cell>
          <cell r="K900">
            <v>39338</v>
          </cell>
          <cell r="L900" t="str">
            <v/>
          </cell>
          <cell r="M900" t="str">
            <v>2021</v>
          </cell>
          <cell r="N900" t="str">
            <v>Moderate Rehab</v>
          </cell>
          <cell r="O900" t="str">
            <v/>
          </cell>
          <cell r="P900">
            <v>39342</v>
          </cell>
          <cell r="Q900" t="str">
            <v>NO</v>
          </cell>
          <cell r="R900" t="str">
            <v/>
          </cell>
          <cell r="S900"/>
          <cell r="T900" t="str">
            <v>No</v>
          </cell>
          <cell r="U900" t="str">
            <v>No</v>
          </cell>
          <cell r="V900" t="str">
            <v>No</v>
          </cell>
          <cell r="W900" t="str">
            <v/>
          </cell>
        </row>
        <row r="901">
          <cell r="B901">
            <v>65026</v>
          </cell>
          <cell r="C901">
            <v>100</v>
          </cell>
          <cell r="D901" t="str">
            <v>HEF VII</v>
          </cell>
          <cell r="E901" t="str">
            <v>Little Deschutes Lodge</v>
          </cell>
          <cell r="F901" t="str">
            <v>Little Deschutes Lodge Limited Partnership</v>
          </cell>
          <cell r="G901" t="str">
            <v>Pacific Crest Affordable Housing, LLC</v>
          </cell>
          <cell r="H901" t="str">
            <v>Melanie Niemeyer</v>
          </cell>
          <cell r="I901" t="str">
            <v>Laura Pishion</v>
          </cell>
          <cell r="J901" t="str">
            <v>Loveridge Hunt &amp; Company</v>
          </cell>
          <cell r="K901">
            <v>39930</v>
          </cell>
          <cell r="L901" t="str">
            <v/>
          </cell>
          <cell r="M901" t="str">
            <v>2024</v>
          </cell>
          <cell r="N901" t="str">
            <v>New</v>
          </cell>
          <cell r="O901" t="str">
            <v/>
          </cell>
          <cell r="P901">
            <v>40206</v>
          </cell>
          <cell r="Q901" t="str">
            <v>NO</v>
          </cell>
          <cell r="R901" t="str">
            <v/>
          </cell>
          <cell r="S901"/>
          <cell r="T901" t="str">
            <v>No</v>
          </cell>
          <cell r="U901" t="str">
            <v>No</v>
          </cell>
          <cell r="V901" t="str">
            <v>No</v>
          </cell>
          <cell r="W901" t="str">
            <v/>
          </cell>
        </row>
        <row r="902">
          <cell r="B902">
            <v>65027</v>
          </cell>
          <cell r="C902">
            <v>100</v>
          </cell>
          <cell r="D902" t="str">
            <v>HEF VIII</v>
          </cell>
          <cell r="E902" t="str">
            <v>Iris Glen Townhomes</v>
          </cell>
          <cell r="F902" t="str">
            <v>Iris Glen Townhomes, LLC</v>
          </cell>
          <cell r="G902" t="str">
            <v>Luckenbill-Drayton &amp; Associates, LLC</v>
          </cell>
          <cell r="H902" t="str">
            <v>Melanie Niemeyer</v>
          </cell>
          <cell r="I902" t="str">
            <v>Laura Pishion</v>
          </cell>
          <cell r="J902" t="str">
            <v>Loveridge Hunt &amp; Company</v>
          </cell>
          <cell r="K902">
            <v>40133</v>
          </cell>
          <cell r="L902" t="str">
            <v/>
          </cell>
          <cell r="M902" t="str">
            <v>2024</v>
          </cell>
          <cell r="N902" t="str">
            <v>New</v>
          </cell>
          <cell r="O902" t="str">
            <v/>
          </cell>
          <cell r="P902">
            <v>40444</v>
          </cell>
          <cell r="Q902" t="str">
            <v>NO</v>
          </cell>
          <cell r="R902" t="str">
            <v/>
          </cell>
          <cell r="S902"/>
          <cell r="T902" t="str">
            <v>No</v>
          </cell>
          <cell r="U902" t="str">
            <v>No</v>
          </cell>
          <cell r="V902" t="str">
            <v>No</v>
          </cell>
          <cell r="W902" t="str">
            <v/>
          </cell>
        </row>
        <row r="903">
          <cell r="B903">
            <v>65028</v>
          </cell>
          <cell r="C903">
            <v>100</v>
          </cell>
          <cell r="D903" t="str">
            <v>HEF V</v>
          </cell>
          <cell r="E903" t="str">
            <v>Unity Place Apartments</v>
          </cell>
          <cell r="F903" t="str">
            <v>Unity Place LLC</v>
          </cell>
          <cell r="G903" t="str">
            <v>Uintah Basin Assistance Council</v>
          </cell>
          <cell r="H903" t="str">
            <v>Teresa Mondou</v>
          </cell>
          <cell r="I903" t="str">
            <v>Laura Pishion</v>
          </cell>
          <cell r="J903" t="str">
            <v>Eide Bailly LLP (Salt Lake City)</v>
          </cell>
          <cell r="K903">
            <v>38919</v>
          </cell>
          <cell r="L903" t="str">
            <v/>
          </cell>
          <cell r="M903" t="str">
            <v>2021</v>
          </cell>
          <cell r="N903" t="str">
            <v>New</v>
          </cell>
          <cell r="O903" t="str">
            <v/>
          </cell>
          <cell r="P903">
            <v>39260</v>
          </cell>
          <cell r="Q903" t="str">
            <v>NO</v>
          </cell>
          <cell r="R903" t="str">
            <v/>
          </cell>
          <cell r="S903"/>
          <cell r="T903" t="str">
            <v>No</v>
          </cell>
          <cell r="U903" t="str">
            <v>No</v>
          </cell>
          <cell r="V903" t="str">
            <v>No</v>
          </cell>
          <cell r="W903" t="str">
            <v/>
          </cell>
        </row>
        <row r="904">
          <cell r="B904">
            <v>65029</v>
          </cell>
          <cell r="C904">
            <v>100</v>
          </cell>
          <cell r="D904" t="str">
            <v>HEF VI</v>
          </cell>
          <cell r="E904" t="str">
            <v>Mountain Shadow Apartments</v>
          </cell>
          <cell r="F904" t="str">
            <v>Mountain Shadows Apartments LLC</v>
          </cell>
          <cell r="G904" t="str">
            <v>Mountain Shadows Associates LLC</v>
          </cell>
          <cell r="H904" t="str">
            <v>Teresa Mondou</v>
          </cell>
          <cell r="I904" t="str">
            <v>Laura Pishion</v>
          </cell>
          <cell r="J904" t="str">
            <v>WSRP, LLC</v>
          </cell>
          <cell r="K904">
            <v>39332</v>
          </cell>
          <cell r="L904" t="str">
            <v/>
          </cell>
          <cell r="M904" t="str">
            <v>2022</v>
          </cell>
          <cell r="N904" t="str">
            <v>Moderate Rehab</v>
          </cell>
          <cell r="O904" t="str">
            <v/>
          </cell>
          <cell r="P904">
            <v>39691</v>
          </cell>
          <cell r="Q904" t="str">
            <v>NO</v>
          </cell>
          <cell r="R904" t="str">
            <v/>
          </cell>
          <cell r="S904"/>
          <cell r="T904" t="str">
            <v>No</v>
          </cell>
          <cell r="U904" t="str">
            <v>No</v>
          </cell>
          <cell r="V904" t="str">
            <v>No</v>
          </cell>
          <cell r="W904" t="str">
            <v/>
          </cell>
        </row>
        <row r="905">
          <cell r="B905">
            <v>65030</v>
          </cell>
          <cell r="C905">
            <v>100</v>
          </cell>
          <cell r="D905" t="str">
            <v>HEF VII</v>
          </cell>
          <cell r="E905" t="str">
            <v>Bramblewood Apartments</v>
          </cell>
          <cell r="F905" t="str">
            <v>Bramblewood Apartments Ogden, LLC</v>
          </cell>
          <cell r="G905" t="str">
            <v>Kier Development LLC</v>
          </cell>
          <cell r="H905" t="str">
            <v>Teresa Mondou</v>
          </cell>
          <cell r="I905" t="str">
            <v>Laura Pishion</v>
          </cell>
          <cell r="J905" t="str">
            <v>WSRP, LLC</v>
          </cell>
          <cell r="K905">
            <v>39629</v>
          </cell>
          <cell r="L905" t="str">
            <v/>
          </cell>
          <cell r="M905" t="str">
            <v>2022</v>
          </cell>
          <cell r="N905" t="str">
            <v>Moderate Rehab</v>
          </cell>
          <cell r="O905" t="str">
            <v/>
          </cell>
          <cell r="P905">
            <v>39661</v>
          </cell>
          <cell r="Q905" t="str">
            <v>YES</v>
          </cell>
          <cell r="R905">
            <v>2018</v>
          </cell>
          <cell r="S905">
            <v>2018</v>
          </cell>
          <cell r="T905" t="str">
            <v>Yes</v>
          </cell>
          <cell r="U905" t="str">
            <v>Yes</v>
          </cell>
          <cell r="V905" t="str">
            <v>Yes</v>
          </cell>
          <cell r="W905" t="str">
            <v/>
          </cell>
        </row>
        <row r="906">
          <cell r="B906">
            <v>65031</v>
          </cell>
          <cell r="C906">
            <v>100</v>
          </cell>
          <cell r="D906" t="str">
            <v>HEF VII</v>
          </cell>
          <cell r="E906" t="str">
            <v>Countryside Apartments (UT)</v>
          </cell>
          <cell r="F906" t="str">
            <v>Countryside Apartments Ogden, LLC</v>
          </cell>
          <cell r="G906" t="str">
            <v>Kier Development LLC</v>
          </cell>
          <cell r="H906" t="str">
            <v>Teresa Mondou</v>
          </cell>
          <cell r="I906" t="str">
            <v>Laura Pishion</v>
          </cell>
          <cell r="J906" t="str">
            <v>WSRP, LLC</v>
          </cell>
          <cell r="K906">
            <v>39629</v>
          </cell>
          <cell r="L906" t="str">
            <v/>
          </cell>
          <cell r="M906" t="str">
            <v>2022</v>
          </cell>
          <cell r="N906" t="str">
            <v>Moderate Rehab</v>
          </cell>
          <cell r="O906" t="str">
            <v/>
          </cell>
          <cell r="P906">
            <v>39661</v>
          </cell>
          <cell r="Q906" t="str">
            <v>YES</v>
          </cell>
          <cell r="R906">
            <v>2018</v>
          </cell>
          <cell r="S906">
            <v>2018</v>
          </cell>
          <cell r="T906" t="str">
            <v>Yes</v>
          </cell>
          <cell r="U906" t="str">
            <v>Yes</v>
          </cell>
          <cell r="V906" t="str">
            <v>Yes</v>
          </cell>
          <cell r="W906" t="str">
            <v/>
          </cell>
        </row>
        <row r="907">
          <cell r="B907">
            <v>65032</v>
          </cell>
          <cell r="C907">
            <v>100</v>
          </cell>
          <cell r="D907" t="str">
            <v>HEF VIII</v>
          </cell>
          <cell r="E907" t="str">
            <v>Liberty CityWalk Apartments</v>
          </cell>
          <cell r="F907" t="str">
            <v>Liberty CityWalk Properties LLC</v>
          </cell>
          <cell r="G907" t="str">
            <v>Liberty CityWalk Partners, LLC</v>
          </cell>
          <cell r="H907" t="str">
            <v>Teresa Mondou</v>
          </cell>
          <cell r="I907" t="str">
            <v>Laura Pishion</v>
          </cell>
          <cell r="J907" t="str">
            <v>WSRP, LLC</v>
          </cell>
          <cell r="K907">
            <v>40165</v>
          </cell>
          <cell r="L907" t="str">
            <v/>
          </cell>
          <cell r="M907" t="str">
            <v>2024</v>
          </cell>
          <cell r="N907" t="str">
            <v>New</v>
          </cell>
          <cell r="O907" t="str">
            <v/>
          </cell>
          <cell r="P907">
            <v>40479</v>
          </cell>
          <cell r="Q907" t="str">
            <v>NO</v>
          </cell>
          <cell r="R907" t="str">
            <v/>
          </cell>
          <cell r="S907"/>
          <cell r="T907" t="str">
            <v>No</v>
          </cell>
          <cell r="U907" t="str">
            <v>No</v>
          </cell>
          <cell r="V907" t="str">
            <v>No</v>
          </cell>
          <cell r="W907" t="str">
            <v/>
          </cell>
        </row>
        <row r="908">
          <cell r="B908">
            <v>65051</v>
          </cell>
          <cell r="C908">
            <v>100</v>
          </cell>
          <cell r="D908" t="str">
            <v>HEF A-WA</v>
          </cell>
          <cell r="E908" t="str">
            <v>Sumner Commons</v>
          </cell>
          <cell r="F908" t="str">
            <v>Sumner Commons Housing, LP</v>
          </cell>
          <cell r="G908" t="str">
            <v>Catholic Housing Services of Western WA (Archdiocesan HA)</v>
          </cell>
          <cell r="H908" t="str">
            <v>Justin Sousley</v>
          </cell>
          <cell r="I908" t="str">
            <v>Laura Pishion</v>
          </cell>
          <cell r="J908" t="str">
            <v>CliftonLarsonAllen (Seattle)</v>
          </cell>
          <cell r="K908">
            <v>37610</v>
          </cell>
          <cell r="L908">
            <v>43496</v>
          </cell>
          <cell r="M908" t="str">
            <v>2018</v>
          </cell>
          <cell r="N908" t="str">
            <v>New</v>
          </cell>
          <cell r="O908" t="str">
            <v/>
          </cell>
          <cell r="P908">
            <v>37986</v>
          </cell>
          <cell r="Q908" t="str">
            <v>MAKE ELECTION DECISION BASED ON CURRENT DEPRECIATION USEFUL LIFE *</v>
          </cell>
          <cell r="R908" t="str">
            <v/>
          </cell>
          <cell r="S908"/>
          <cell r="T908" t="str">
            <v>No</v>
          </cell>
          <cell r="U908" t="str">
            <v>No</v>
          </cell>
          <cell r="V908" t="str">
            <v>N/A</v>
          </cell>
          <cell r="W908" t="str">
            <v/>
          </cell>
        </row>
        <row r="909">
          <cell r="B909">
            <v>65053</v>
          </cell>
          <cell r="C909">
            <v>100</v>
          </cell>
          <cell r="D909" t="str">
            <v>HEF IV</v>
          </cell>
          <cell r="E909" t="str">
            <v>A Place of Our Own</v>
          </cell>
          <cell r="F909" t="str">
            <v>A Place of Our Own, LLC</v>
          </cell>
          <cell r="G909" t="str">
            <v>Abused Deaf Womens Advocacy Services</v>
          </cell>
          <cell r="H909" t="str">
            <v>Lisa Robinson</v>
          </cell>
          <cell r="I909" t="str">
            <v>Laura Pishion</v>
          </cell>
          <cell r="J909" t="str">
            <v>CliftonLarsonAllen (Seattle)</v>
          </cell>
          <cell r="K909">
            <v>38351</v>
          </cell>
          <cell r="L909">
            <v>44196</v>
          </cell>
          <cell r="M909" t="str">
            <v>2020</v>
          </cell>
          <cell r="N909" t="str">
            <v>New</v>
          </cell>
          <cell r="O909" t="str">
            <v/>
          </cell>
          <cell r="P909">
            <v>38957</v>
          </cell>
          <cell r="Q909" t="str">
            <v>NO</v>
          </cell>
          <cell r="R909" t="str">
            <v/>
          </cell>
          <cell r="S909"/>
          <cell r="T909" t="str">
            <v>No</v>
          </cell>
          <cell r="U909" t="str">
            <v>No</v>
          </cell>
          <cell r="V909" t="str">
            <v>No</v>
          </cell>
          <cell r="W909" t="str">
            <v/>
          </cell>
        </row>
        <row r="910">
          <cell r="B910">
            <v>65054</v>
          </cell>
          <cell r="C910">
            <v>100</v>
          </cell>
          <cell r="D910" t="str">
            <v>HWCF</v>
          </cell>
          <cell r="E910" t="str">
            <v>Juan Pablo II (Grandview)(WA)</v>
          </cell>
          <cell r="F910" t="str">
            <v>Grandview Family Housing LP</v>
          </cell>
          <cell r="G910" t="str">
            <v>Catholic Charities Housing Services - Diocese of Yakima</v>
          </cell>
          <cell r="H910" t="str">
            <v>Melanie Niemeyer</v>
          </cell>
          <cell r="I910" t="str">
            <v>Laura Pishion</v>
          </cell>
          <cell r="J910" t="str">
            <v>Loveridge Hunt &amp; Company</v>
          </cell>
          <cell r="K910">
            <v>38387</v>
          </cell>
          <cell r="L910">
            <v>43830</v>
          </cell>
          <cell r="M910" t="str">
            <v>2019</v>
          </cell>
          <cell r="N910" t="str">
            <v>New</v>
          </cell>
          <cell r="O910" t="str">
            <v/>
          </cell>
          <cell r="P910">
            <v>38610</v>
          </cell>
          <cell r="Q910" t="str">
            <v>NO</v>
          </cell>
          <cell r="R910" t="str">
            <v/>
          </cell>
          <cell r="S910"/>
          <cell r="T910" t="str">
            <v>No</v>
          </cell>
          <cell r="U910" t="str">
            <v>No</v>
          </cell>
          <cell r="V910" t="str">
            <v>No</v>
          </cell>
          <cell r="W910" t="str">
            <v/>
          </cell>
        </row>
        <row r="911">
          <cell r="B911">
            <v>65055</v>
          </cell>
          <cell r="C911">
            <v>100</v>
          </cell>
          <cell r="D911" t="str">
            <v>HEF A-WA</v>
          </cell>
          <cell r="E911" t="str">
            <v>Katharine's Place</v>
          </cell>
          <cell r="F911" t="str">
            <v>ML King  Family Housing, LP</v>
          </cell>
          <cell r="G911" t="str">
            <v>Catholic Housing Services of Western WA (Archdiocesan HA)</v>
          </cell>
          <cell r="H911" t="str">
            <v>Lisa Robinson</v>
          </cell>
          <cell r="I911" t="str">
            <v>Laura Pishion</v>
          </cell>
          <cell r="J911" t="str">
            <v>CliftonLarsonAllen (Seattle)</v>
          </cell>
          <cell r="K911">
            <v>38205</v>
          </cell>
          <cell r="L911">
            <v>43861</v>
          </cell>
          <cell r="M911" t="str">
            <v>2019</v>
          </cell>
          <cell r="N911" t="str">
            <v>New</v>
          </cell>
          <cell r="O911" t="str">
            <v/>
          </cell>
          <cell r="P911">
            <v>38470</v>
          </cell>
          <cell r="Q911" t="str">
            <v>NO</v>
          </cell>
          <cell r="R911" t="str">
            <v/>
          </cell>
          <cell r="S911"/>
          <cell r="T911" t="str">
            <v>No</v>
          </cell>
          <cell r="U911" t="str">
            <v>No</v>
          </cell>
          <cell r="V911" t="str">
            <v>No</v>
          </cell>
          <cell r="W911" t="str">
            <v/>
          </cell>
        </row>
        <row r="912">
          <cell r="B912">
            <v>65056</v>
          </cell>
          <cell r="C912">
            <v>100</v>
          </cell>
          <cell r="D912" t="str">
            <v>HEF IV</v>
          </cell>
          <cell r="E912" t="str">
            <v>La Amistad Apartments (Warden)</v>
          </cell>
          <cell r="F912" t="str">
            <v>Warden Family Housing, LLC</v>
          </cell>
          <cell r="G912" t="str">
            <v>Catholic Charities Housing Services - Diocese of Yakima</v>
          </cell>
          <cell r="H912" t="str">
            <v>Melanie Niemeyer</v>
          </cell>
          <cell r="I912" t="str">
            <v>Laura Pishion</v>
          </cell>
          <cell r="J912" t="str">
            <v>Loveridge Hunt &amp; Company</v>
          </cell>
          <cell r="K912">
            <v>38162</v>
          </cell>
          <cell r="L912">
            <v>43830</v>
          </cell>
          <cell r="M912" t="str">
            <v>2019</v>
          </cell>
          <cell r="N912" t="str">
            <v>New</v>
          </cell>
          <cell r="O912" t="str">
            <v/>
          </cell>
          <cell r="P912">
            <v>38341</v>
          </cell>
          <cell r="Q912" t="str">
            <v>NO</v>
          </cell>
          <cell r="R912" t="str">
            <v/>
          </cell>
          <cell r="S912"/>
          <cell r="T912" t="str">
            <v>No</v>
          </cell>
          <cell r="U912" t="str">
            <v>No</v>
          </cell>
          <cell r="V912" t="str">
            <v>No</v>
          </cell>
          <cell r="W912" t="str">
            <v/>
          </cell>
        </row>
        <row r="913">
          <cell r="B913">
            <v>65057</v>
          </cell>
          <cell r="C913">
            <v>100</v>
          </cell>
          <cell r="D913" t="str">
            <v>HEF IV</v>
          </cell>
          <cell r="E913" t="str">
            <v>La Casa de la Familia Santa (Centralia)</v>
          </cell>
          <cell r="F913" t="str">
            <v>Centralia Family Housing, LLC</v>
          </cell>
          <cell r="G913" t="str">
            <v>Catholic Housing Services of Western WA (Archdiocesan HA)</v>
          </cell>
          <cell r="H913" t="str">
            <v>Justin Sousley</v>
          </cell>
          <cell r="I913" t="str">
            <v>Laura Pishion</v>
          </cell>
          <cell r="J913" t="str">
            <v>CliftonLarsonAllen (Seattle)</v>
          </cell>
          <cell r="K913">
            <v>38131</v>
          </cell>
          <cell r="L913">
            <v>43830</v>
          </cell>
          <cell r="M913" t="str">
            <v>2019</v>
          </cell>
          <cell r="N913" t="str">
            <v>New</v>
          </cell>
          <cell r="O913" t="str">
            <v/>
          </cell>
          <cell r="P913">
            <v>38443</v>
          </cell>
          <cell r="Q913" t="str">
            <v>NO</v>
          </cell>
          <cell r="R913" t="str">
            <v/>
          </cell>
          <cell r="S913"/>
          <cell r="T913" t="str">
            <v>No</v>
          </cell>
          <cell r="U913" t="str">
            <v>No</v>
          </cell>
          <cell r="V913" t="str">
            <v>No</v>
          </cell>
          <cell r="W913" t="str">
            <v/>
          </cell>
        </row>
        <row r="914">
          <cell r="B914">
            <v>65058</v>
          </cell>
          <cell r="C914">
            <v>90.147999999999996</v>
          </cell>
          <cell r="D914" t="str">
            <v>HEF V</v>
          </cell>
          <cell r="E914" t="str">
            <v>Kateri Court</v>
          </cell>
          <cell r="F914" t="str">
            <v>Chestnut Street Housing LLC</v>
          </cell>
          <cell r="G914" t="str">
            <v>Catholic Housing Services of Western WA (Archdiocesan HA)</v>
          </cell>
          <cell r="H914" t="str">
            <v>Lisa Robinson</v>
          </cell>
          <cell r="I914" t="str">
            <v>Laura Pishion</v>
          </cell>
          <cell r="J914" t="str">
            <v>CliftonLarsonAllen (Seattle)</v>
          </cell>
          <cell r="K914">
            <v>38533</v>
          </cell>
          <cell r="L914">
            <v>44196</v>
          </cell>
          <cell r="M914" t="str">
            <v>2020</v>
          </cell>
          <cell r="N914" t="str">
            <v>New</v>
          </cell>
          <cell r="O914" t="str">
            <v/>
          </cell>
          <cell r="P914">
            <v>38898</v>
          </cell>
          <cell r="Q914" t="str">
            <v>NO</v>
          </cell>
          <cell r="R914" t="str">
            <v/>
          </cell>
          <cell r="S914"/>
          <cell r="T914" t="str">
            <v>No</v>
          </cell>
          <cell r="U914" t="str">
            <v>No</v>
          </cell>
          <cell r="V914" t="str">
            <v>No</v>
          </cell>
          <cell r="W914" t="str">
            <v/>
          </cell>
        </row>
        <row r="915">
          <cell r="B915">
            <v>65058</v>
          </cell>
          <cell r="C915">
            <v>9.8520000000000003</v>
          </cell>
          <cell r="D915" t="str">
            <v>HWCF</v>
          </cell>
          <cell r="E915" t="str">
            <v>Kateri Court</v>
          </cell>
          <cell r="F915" t="str">
            <v>Chestnut Street Housing LLC</v>
          </cell>
          <cell r="G915" t="str">
            <v>Catholic Housing Services of Western WA (Archdiocesan HA)</v>
          </cell>
          <cell r="H915" t="str">
            <v>Lisa Robinson</v>
          </cell>
          <cell r="I915" t="str">
            <v>Laura Pishion</v>
          </cell>
          <cell r="J915" t="str">
            <v>CliftonLarsonAllen (Seattle)</v>
          </cell>
          <cell r="K915">
            <v>38533</v>
          </cell>
          <cell r="L915">
            <v>44196</v>
          </cell>
          <cell r="M915" t="str">
            <v>2020</v>
          </cell>
          <cell r="N915" t="str">
            <v>New</v>
          </cell>
          <cell r="O915" t="str">
            <v/>
          </cell>
          <cell r="P915">
            <v>38898</v>
          </cell>
          <cell r="Q915" t="str">
            <v>NO</v>
          </cell>
          <cell r="R915" t="str">
            <v/>
          </cell>
          <cell r="S915"/>
          <cell r="T915" t="str">
            <v>No</v>
          </cell>
          <cell r="U915" t="str">
            <v>No</v>
          </cell>
          <cell r="V915" t="str">
            <v>No</v>
          </cell>
          <cell r="W915" t="str">
            <v/>
          </cell>
        </row>
        <row r="916">
          <cell r="B916">
            <v>65059</v>
          </cell>
          <cell r="C916">
            <v>90</v>
          </cell>
          <cell r="D916" t="str">
            <v>HEF V</v>
          </cell>
          <cell r="E916" t="str">
            <v>Villa San Martin (Kelso)</v>
          </cell>
          <cell r="F916" t="str">
            <v>Kelso Family Housing, LLC</v>
          </cell>
          <cell r="G916" t="str">
            <v>Catholic Housing Services of Western WA (Archdiocesan HA)</v>
          </cell>
          <cell r="H916" t="str">
            <v>Justin Sousley</v>
          </cell>
          <cell r="I916" t="str">
            <v>Laura Pishion</v>
          </cell>
          <cell r="J916" t="str">
            <v>CliftonLarsonAllen (Seattle)</v>
          </cell>
          <cell r="K916">
            <v>38533</v>
          </cell>
          <cell r="L916">
            <v>44196</v>
          </cell>
          <cell r="M916" t="str">
            <v>2020</v>
          </cell>
          <cell r="N916" t="str">
            <v>New</v>
          </cell>
          <cell r="O916" t="str">
            <v/>
          </cell>
          <cell r="P916">
            <v>38862</v>
          </cell>
          <cell r="Q916" t="str">
            <v>NO</v>
          </cell>
          <cell r="R916" t="str">
            <v/>
          </cell>
          <cell r="S916"/>
          <cell r="T916" t="str">
            <v>No</v>
          </cell>
          <cell r="U916" t="str">
            <v>No</v>
          </cell>
          <cell r="V916" t="str">
            <v>No</v>
          </cell>
          <cell r="W916" t="str">
            <v/>
          </cell>
        </row>
        <row r="917">
          <cell r="B917">
            <v>65059</v>
          </cell>
          <cell r="C917">
            <v>10</v>
          </cell>
          <cell r="D917" t="str">
            <v>HWCF</v>
          </cell>
          <cell r="E917" t="str">
            <v>Villa San Martin (Kelso)</v>
          </cell>
          <cell r="F917" t="str">
            <v>Kelso Family Housing, LLC</v>
          </cell>
          <cell r="G917" t="str">
            <v>Catholic Housing Services of Western WA (Archdiocesan HA)</v>
          </cell>
          <cell r="H917" t="str">
            <v>Justin Sousley</v>
          </cell>
          <cell r="I917" t="str">
            <v>Laura Pishion</v>
          </cell>
          <cell r="J917" t="str">
            <v>CliftonLarsonAllen (Seattle)</v>
          </cell>
          <cell r="K917">
            <v>38533</v>
          </cell>
          <cell r="L917">
            <v>44196</v>
          </cell>
          <cell r="M917" t="str">
            <v>2020</v>
          </cell>
          <cell r="N917" t="str">
            <v>New</v>
          </cell>
          <cell r="O917" t="str">
            <v/>
          </cell>
          <cell r="P917">
            <v>38862</v>
          </cell>
          <cell r="Q917" t="str">
            <v>NO</v>
          </cell>
          <cell r="R917" t="str">
            <v/>
          </cell>
          <cell r="S917"/>
          <cell r="T917" t="str">
            <v>No</v>
          </cell>
          <cell r="U917" t="str">
            <v>No</v>
          </cell>
          <cell r="V917" t="str">
            <v>No</v>
          </cell>
          <cell r="W917" t="str">
            <v/>
          </cell>
        </row>
        <row r="918">
          <cell r="B918">
            <v>65060</v>
          </cell>
          <cell r="C918">
            <v>50</v>
          </cell>
          <cell r="D918" t="str">
            <v>HEF IV</v>
          </cell>
          <cell r="E918" t="str">
            <v>Wilson Hotel</v>
          </cell>
          <cell r="F918" t="str">
            <v>The Wilson Hotel Housing LLC</v>
          </cell>
          <cell r="G918" t="str">
            <v>Housing Authority of Anacortes (WA)</v>
          </cell>
          <cell r="H918" t="str">
            <v>Justin Sousley</v>
          </cell>
          <cell r="I918" t="str">
            <v>Laura Pishion</v>
          </cell>
          <cell r="J918" t="str">
            <v>Finney, Neill &amp; Company, P.S.</v>
          </cell>
          <cell r="K918">
            <v>38533</v>
          </cell>
          <cell r="L918" t="str">
            <v/>
          </cell>
          <cell r="M918" t="str">
            <v>2020</v>
          </cell>
          <cell r="N918" t="str">
            <v>Moderate Rehab</v>
          </cell>
          <cell r="O918" t="str">
            <v/>
          </cell>
          <cell r="P918">
            <v>38926</v>
          </cell>
          <cell r="Q918" t="str">
            <v>NO</v>
          </cell>
          <cell r="R918" t="str">
            <v/>
          </cell>
          <cell r="S918"/>
          <cell r="T918" t="str">
            <v>No</v>
          </cell>
          <cell r="U918" t="str">
            <v>No</v>
          </cell>
          <cell r="V918" t="str">
            <v>No</v>
          </cell>
          <cell r="W918" t="str">
            <v/>
          </cell>
        </row>
        <row r="919">
          <cell r="B919">
            <v>65060</v>
          </cell>
          <cell r="C919">
            <v>40</v>
          </cell>
          <cell r="D919" t="str">
            <v>HEF V</v>
          </cell>
          <cell r="E919" t="str">
            <v>Wilson Hotel</v>
          </cell>
          <cell r="F919" t="str">
            <v>The Wilson Hotel Housing LLC</v>
          </cell>
          <cell r="G919" t="str">
            <v>Housing Authority of Anacortes (WA)</v>
          </cell>
          <cell r="H919" t="str">
            <v>Justin Sousley</v>
          </cell>
          <cell r="I919" t="str">
            <v>Laura Pishion</v>
          </cell>
          <cell r="J919" t="str">
            <v>Finney, Neill &amp; Company, P.S.</v>
          </cell>
          <cell r="K919">
            <v>38533</v>
          </cell>
          <cell r="L919" t="str">
            <v/>
          </cell>
          <cell r="M919" t="str">
            <v>2020</v>
          </cell>
          <cell r="N919" t="str">
            <v>Moderate Rehab</v>
          </cell>
          <cell r="O919" t="str">
            <v/>
          </cell>
          <cell r="P919">
            <v>38926</v>
          </cell>
          <cell r="Q919" t="str">
            <v>NO</v>
          </cell>
          <cell r="R919" t="str">
            <v/>
          </cell>
          <cell r="S919"/>
          <cell r="T919" t="str">
            <v>No</v>
          </cell>
          <cell r="U919" t="str">
            <v>No</v>
          </cell>
          <cell r="V919" t="str">
            <v>No</v>
          </cell>
          <cell r="W919" t="str">
            <v/>
          </cell>
        </row>
        <row r="920">
          <cell r="B920">
            <v>65060</v>
          </cell>
          <cell r="C920">
            <v>10</v>
          </cell>
          <cell r="D920" t="str">
            <v>HWCF</v>
          </cell>
          <cell r="E920" t="str">
            <v>Wilson Hotel</v>
          </cell>
          <cell r="F920" t="str">
            <v>The Wilson Hotel Housing LLC</v>
          </cell>
          <cell r="G920" t="str">
            <v>Housing Authority of Anacortes (WA)</v>
          </cell>
          <cell r="H920" t="str">
            <v>Justin Sousley</v>
          </cell>
          <cell r="I920" t="str">
            <v>Laura Pishion</v>
          </cell>
          <cell r="J920" t="str">
            <v>Finney, Neill &amp; Company, P.S.</v>
          </cell>
          <cell r="K920">
            <v>38533</v>
          </cell>
          <cell r="L920" t="str">
            <v/>
          </cell>
          <cell r="M920" t="str">
            <v>2020</v>
          </cell>
          <cell r="N920" t="str">
            <v>Moderate Rehab</v>
          </cell>
          <cell r="O920" t="str">
            <v/>
          </cell>
          <cell r="P920">
            <v>38926</v>
          </cell>
          <cell r="Q920" t="str">
            <v>NO</v>
          </cell>
          <cell r="R920" t="str">
            <v/>
          </cell>
          <cell r="S920"/>
          <cell r="T920" t="str">
            <v>No</v>
          </cell>
          <cell r="U920" t="str">
            <v>No</v>
          </cell>
          <cell r="V920" t="str">
            <v>No</v>
          </cell>
          <cell r="W920" t="str">
            <v/>
          </cell>
        </row>
        <row r="921">
          <cell r="B921">
            <v>65061</v>
          </cell>
          <cell r="C921">
            <v>100</v>
          </cell>
          <cell r="D921" t="str">
            <v>HEF VI</v>
          </cell>
          <cell r="E921" t="str">
            <v>Cristo Rey (Sunnyside)</v>
          </cell>
          <cell r="F921" t="str">
            <v>Sunnyside Family Housing LLC</v>
          </cell>
          <cell r="G921" t="str">
            <v>Catholic Charities Housing Services - Diocese of Yakima</v>
          </cell>
          <cell r="H921" t="str">
            <v>Melanie Niemeyer</v>
          </cell>
          <cell r="I921" t="str">
            <v>Laura Pishion</v>
          </cell>
          <cell r="J921" t="str">
            <v>Loveridge Hunt &amp; Company</v>
          </cell>
          <cell r="K921">
            <v>39064</v>
          </cell>
          <cell r="L921" t="str">
            <v/>
          </cell>
          <cell r="M921" t="str">
            <v>2021</v>
          </cell>
          <cell r="N921" t="str">
            <v>New</v>
          </cell>
          <cell r="O921" t="str">
            <v/>
          </cell>
          <cell r="P921">
            <v>39414</v>
          </cell>
          <cell r="Q921" t="str">
            <v>NO</v>
          </cell>
          <cell r="R921" t="str">
            <v/>
          </cell>
          <cell r="S921"/>
          <cell r="T921" t="str">
            <v>No</v>
          </cell>
          <cell r="U921" t="str">
            <v>No</v>
          </cell>
          <cell r="V921" t="str">
            <v>No</v>
          </cell>
          <cell r="W921" t="str">
            <v/>
          </cell>
        </row>
        <row r="922">
          <cell r="B922">
            <v>65063</v>
          </cell>
          <cell r="C922">
            <v>100</v>
          </cell>
          <cell r="D922" t="str">
            <v>HEF V</v>
          </cell>
          <cell r="E922" t="str">
            <v>Villa Santa Maria (College Way)</v>
          </cell>
          <cell r="F922" t="str">
            <v>College Way Family Housing LLC</v>
          </cell>
          <cell r="G922" t="str">
            <v>Catholic Housing Services of Western WA (Archdiocesan HA)</v>
          </cell>
          <cell r="H922" t="str">
            <v>Lisa Robinson</v>
          </cell>
          <cell r="I922" t="str">
            <v>Laura Pishion</v>
          </cell>
          <cell r="J922" t="str">
            <v>CliftonLarsonAllen (Seattle)</v>
          </cell>
          <cell r="K922">
            <v>38982</v>
          </cell>
          <cell r="L922" t="str">
            <v/>
          </cell>
          <cell r="M922" t="str">
            <v>2021</v>
          </cell>
          <cell r="N922" t="str">
            <v>New</v>
          </cell>
          <cell r="O922" t="str">
            <v/>
          </cell>
          <cell r="P922">
            <v>39325</v>
          </cell>
          <cell r="Q922" t="str">
            <v>NO</v>
          </cell>
          <cell r="R922" t="str">
            <v/>
          </cell>
          <cell r="S922"/>
          <cell r="T922" t="str">
            <v>No</v>
          </cell>
          <cell r="U922" t="str">
            <v>No</v>
          </cell>
          <cell r="V922" t="str">
            <v>No</v>
          </cell>
          <cell r="W922" t="str">
            <v/>
          </cell>
        </row>
        <row r="923">
          <cell r="B923">
            <v>65064</v>
          </cell>
          <cell r="C923">
            <v>51</v>
          </cell>
          <cell r="D923" t="str">
            <v>HEF IV</v>
          </cell>
          <cell r="E923" t="str">
            <v>Tepeyac Haven (Pasco)</v>
          </cell>
          <cell r="F923" t="str">
            <v>Pasco Family Housing LLC</v>
          </cell>
          <cell r="G923" t="str">
            <v>Catholic Housing Services of Eastern Washington</v>
          </cell>
          <cell r="H923" t="str">
            <v>Melanie Niemeyer</v>
          </cell>
          <cell r="I923" t="str">
            <v>Laura Pishion</v>
          </cell>
          <cell r="J923" t="str">
            <v>Schoedel &amp; Schoedel</v>
          </cell>
          <cell r="K923">
            <v>39016</v>
          </cell>
          <cell r="L923" t="str">
            <v/>
          </cell>
          <cell r="M923" t="str">
            <v>2021</v>
          </cell>
          <cell r="N923" t="str">
            <v>New</v>
          </cell>
          <cell r="O923" t="str">
            <v/>
          </cell>
          <cell r="P923">
            <v>39288</v>
          </cell>
          <cell r="Q923" t="str">
            <v>NO</v>
          </cell>
          <cell r="R923" t="str">
            <v/>
          </cell>
          <cell r="S923"/>
          <cell r="T923" t="str">
            <v>No</v>
          </cell>
          <cell r="U923" t="str">
            <v>No</v>
          </cell>
          <cell r="V923" t="str">
            <v>No</v>
          </cell>
          <cell r="W923" t="str">
            <v/>
          </cell>
        </row>
        <row r="924">
          <cell r="B924">
            <v>65064</v>
          </cell>
          <cell r="C924">
            <v>49</v>
          </cell>
          <cell r="D924" t="str">
            <v>HEF V</v>
          </cell>
          <cell r="E924" t="str">
            <v>Tepeyac Haven (Pasco)</v>
          </cell>
          <cell r="F924" t="str">
            <v>Pasco Family Housing LLC</v>
          </cell>
          <cell r="G924" t="str">
            <v>Catholic Housing Services of Eastern Washington</v>
          </cell>
          <cell r="H924" t="str">
            <v>Melanie Niemeyer</v>
          </cell>
          <cell r="I924" t="str">
            <v>Laura Pishion</v>
          </cell>
          <cell r="J924" t="str">
            <v>Schoedel &amp; Schoedel</v>
          </cell>
          <cell r="K924">
            <v>39016</v>
          </cell>
          <cell r="L924" t="str">
            <v/>
          </cell>
          <cell r="M924" t="str">
            <v>2021</v>
          </cell>
          <cell r="N924" t="str">
            <v>New</v>
          </cell>
          <cell r="O924" t="str">
            <v/>
          </cell>
          <cell r="P924">
            <v>39288</v>
          </cell>
          <cell r="Q924" t="str">
            <v>NO</v>
          </cell>
          <cell r="R924" t="str">
            <v/>
          </cell>
          <cell r="S924"/>
          <cell r="T924" t="str">
            <v>No</v>
          </cell>
          <cell r="U924" t="str">
            <v>No</v>
          </cell>
          <cell r="V924" t="str">
            <v>No</v>
          </cell>
          <cell r="W924" t="str">
            <v/>
          </cell>
        </row>
        <row r="925">
          <cell r="B925">
            <v>65065</v>
          </cell>
          <cell r="C925">
            <v>100</v>
          </cell>
          <cell r="D925" t="str">
            <v>HEF VI</v>
          </cell>
          <cell r="E925" t="str">
            <v>Urban League Village at Colman School</v>
          </cell>
          <cell r="F925" t="str">
            <v>The Urban League Apartments at Colman School LP</v>
          </cell>
          <cell r="G925" t="str">
            <v>Urban League of Metropolitan Seattle</v>
          </cell>
          <cell r="H925" t="str">
            <v>Lisa Robinson</v>
          </cell>
          <cell r="I925" t="str">
            <v>Laura Pishion</v>
          </cell>
          <cell r="J925" t="str">
            <v>Finney, Neill &amp; Company, P.S.</v>
          </cell>
          <cell r="K925">
            <v>39062</v>
          </cell>
          <cell r="L925" t="str">
            <v/>
          </cell>
          <cell r="M925" t="str">
            <v>2022</v>
          </cell>
          <cell r="N925" t="str">
            <v>New</v>
          </cell>
          <cell r="O925" t="str">
            <v/>
          </cell>
          <cell r="P925">
            <v>39465</v>
          </cell>
          <cell r="Q925" t="str">
            <v>YES</v>
          </cell>
          <cell r="R925">
            <v>2018</v>
          </cell>
          <cell r="S925">
            <v>2018</v>
          </cell>
          <cell r="T925" t="str">
            <v>Yes</v>
          </cell>
          <cell r="U925" t="str">
            <v>Yes</v>
          </cell>
          <cell r="V925" t="str">
            <v>Yes</v>
          </cell>
          <cell r="W925" t="str">
            <v/>
          </cell>
        </row>
        <row r="926">
          <cell r="B926">
            <v>65066</v>
          </cell>
          <cell r="C926">
            <v>100</v>
          </cell>
          <cell r="D926" t="str">
            <v>HEF VI</v>
          </cell>
          <cell r="E926" t="str">
            <v>Laube Hotel</v>
          </cell>
          <cell r="F926" t="str">
            <v>Laube Housing Associates LLC</v>
          </cell>
          <cell r="G926" t="str">
            <v>Bellingham/Whatcom County Housing Authorities</v>
          </cell>
          <cell r="H926" t="str">
            <v>Lisa Robinson</v>
          </cell>
          <cell r="I926" t="str">
            <v>Laura Pishion</v>
          </cell>
          <cell r="J926" t="str">
            <v>Loveridge Hunt &amp; Company</v>
          </cell>
          <cell r="K926">
            <v>39379</v>
          </cell>
          <cell r="L926" t="str">
            <v/>
          </cell>
          <cell r="M926" t="str">
            <v>2022</v>
          </cell>
          <cell r="N926" t="str">
            <v>Moderate Rehab</v>
          </cell>
          <cell r="O926" t="str">
            <v/>
          </cell>
          <cell r="P926">
            <v>39583</v>
          </cell>
          <cell r="Q926" t="str">
            <v>YES</v>
          </cell>
          <cell r="R926">
            <v>2018</v>
          </cell>
          <cell r="S926">
            <v>2018</v>
          </cell>
          <cell r="T926" t="str">
            <v>Yes</v>
          </cell>
          <cell r="U926" t="str">
            <v>Yes</v>
          </cell>
          <cell r="V926" t="str">
            <v>Yes</v>
          </cell>
          <cell r="W926" t="str">
            <v/>
          </cell>
        </row>
        <row r="927">
          <cell r="B927">
            <v>65067</v>
          </cell>
          <cell r="C927">
            <v>100</v>
          </cell>
          <cell r="D927" t="str">
            <v>HEF VI</v>
          </cell>
          <cell r="E927" t="str">
            <v>Milwaukee Park Apartments</v>
          </cell>
          <cell r="F927" t="str">
            <v>Milwaukee Park Apartments LP</v>
          </cell>
          <cell r="G927" t="str">
            <v>Compass Health</v>
          </cell>
          <cell r="H927" t="str">
            <v>Lisa Robinson</v>
          </cell>
          <cell r="I927" t="str">
            <v>Laura Pishion</v>
          </cell>
          <cell r="J927" t="str">
            <v>Clark Nuber P.S.</v>
          </cell>
          <cell r="K927">
            <v>39437</v>
          </cell>
          <cell r="L927" t="str">
            <v/>
          </cell>
          <cell r="M927" t="str">
            <v>2022</v>
          </cell>
          <cell r="N927" t="str">
            <v>New</v>
          </cell>
          <cell r="O927" t="str">
            <v/>
          </cell>
          <cell r="P927">
            <v>39778</v>
          </cell>
          <cell r="Q927" t="str">
            <v>NO</v>
          </cell>
          <cell r="R927" t="str">
            <v/>
          </cell>
          <cell r="S927"/>
          <cell r="T927" t="str">
            <v>No</v>
          </cell>
          <cell r="U927" t="str">
            <v>No</v>
          </cell>
          <cell r="V927" t="str">
            <v>No</v>
          </cell>
          <cell r="W927" t="str">
            <v/>
          </cell>
        </row>
        <row r="928">
          <cell r="B928">
            <v>65068</v>
          </cell>
          <cell r="C928">
            <v>100</v>
          </cell>
          <cell r="D928" t="str">
            <v>HEF VI</v>
          </cell>
          <cell r="E928" t="str">
            <v>Santa Teresita del Nino Jesus (Holden)</v>
          </cell>
          <cell r="F928" t="str">
            <v>Holden Street Family Housing LLC</v>
          </cell>
          <cell r="G928" t="str">
            <v>Catholic Housing Services of Western WA (Archdiocesan HA)</v>
          </cell>
          <cell r="H928" t="str">
            <v>Lisa Robinson</v>
          </cell>
          <cell r="I928" t="str">
            <v>Laura Pishion</v>
          </cell>
          <cell r="J928" t="str">
            <v>CliftonLarsonAllen (Seattle)</v>
          </cell>
          <cell r="K928">
            <v>39583</v>
          </cell>
          <cell r="L928" t="str">
            <v/>
          </cell>
          <cell r="M928" t="str">
            <v>2023</v>
          </cell>
          <cell r="N928" t="str">
            <v>New</v>
          </cell>
          <cell r="O928" t="str">
            <v/>
          </cell>
          <cell r="P928">
            <v>39948</v>
          </cell>
          <cell r="Q928" t="str">
            <v>NO</v>
          </cell>
          <cell r="R928" t="str">
            <v/>
          </cell>
          <cell r="S928"/>
          <cell r="T928" t="str">
            <v>No</v>
          </cell>
          <cell r="U928" t="str">
            <v>No</v>
          </cell>
          <cell r="V928" t="str">
            <v>No</v>
          </cell>
          <cell r="W928" t="str">
            <v/>
          </cell>
        </row>
        <row r="929">
          <cell r="B929">
            <v>65069</v>
          </cell>
          <cell r="C929">
            <v>100</v>
          </cell>
          <cell r="D929" t="str">
            <v>HEF VII</v>
          </cell>
          <cell r="E929" t="str">
            <v>Frederic Ozanam House (Westlake)</v>
          </cell>
          <cell r="F929" t="str">
            <v>Westlake ll Housing LLC</v>
          </cell>
          <cell r="G929" t="str">
            <v>Catholic Housing Services of Western WA (Archdiocesan HA)</v>
          </cell>
          <cell r="H929" t="str">
            <v>Lisa Robinson</v>
          </cell>
          <cell r="I929" t="str">
            <v>Laura Pishion</v>
          </cell>
          <cell r="J929" t="str">
            <v>CliftonLarsonAllen (Seattle)</v>
          </cell>
          <cell r="K929">
            <v>39538</v>
          </cell>
          <cell r="L929" t="str">
            <v/>
          </cell>
          <cell r="M929" t="str">
            <v>2023</v>
          </cell>
          <cell r="N929" t="str">
            <v>New</v>
          </cell>
          <cell r="O929" t="str">
            <v/>
          </cell>
          <cell r="P929">
            <v>39912</v>
          </cell>
          <cell r="Q929" t="str">
            <v>NO</v>
          </cell>
          <cell r="R929" t="str">
            <v/>
          </cell>
          <cell r="S929"/>
          <cell r="T929" t="str">
            <v>No</v>
          </cell>
          <cell r="U929" t="str">
            <v>No</v>
          </cell>
          <cell r="V929" t="str">
            <v>No</v>
          </cell>
          <cell r="W929" t="str">
            <v/>
          </cell>
        </row>
        <row r="930">
          <cell r="B930">
            <v>65071</v>
          </cell>
          <cell r="C930">
            <v>100</v>
          </cell>
          <cell r="D930" t="str">
            <v>HEF VIII</v>
          </cell>
          <cell r="E930" t="str">
            <v>Ives &amp; Harrison Family Housing</v>
          </cell>
          <cell r="F930" t="str">
            <v>Ives &amp; Harrison Family Housing LLC</v>
          </cell>
          <cell r="G930" t="str">
            <v>Catholic Housing Services of Western WA (Archdiocesan HA)</v>
          </cell>
          <cell r="H930" t="str">
            <v>Justin Sousley</v>
          </cell>
          <cell r="I930" t="str">
            <v>Laura Pishion</v>
          </cell>
          <cell r="J930" t="str">
            <v>CliftonLarsonAllen (Seattle)</v>
          </cell>
          <cell r="K930">
            <v>40268</v>
          </cell>
          <cell r="L930" t="str">
            <v/>
          </cell>
          <cell r="M930" t="str">
            <v>2025</v>
          </cell>
          <cell r="N930" t="str">
            <v>New</v>
          </cell>
          <cell r="O930" t="str">
            <v/>
          </cell>
          <cell r="P930">
            <v>40630</v>
          </cell>
          <cell r="Q930" t="str">
            <v>NO</v>
          </cell>
          <cell r="R930" t="str">
            <v/>
          </cell>
          <cell r="S930"/>
          <cell r="T930" t="str">
            <v>No</v>
          </cell>
          <cell r="U930" t="str">
            <v>No</v>
          </cell>
          <cell r="V930" t="str">
            <v>No</v>
          </cell>
          <cell r="W930" t="str">
            <v/>
          </cell>
        </row>
        <row r="931">
          <cell r="B931">
            <v>65075</v>
          </cell>
          <cell r="C931">
            <v>100</v>
          </cell>
          <cell r="D931" t="str">
            <v>BAF II Fund</v>
          </cell>
          <cell r="E931" t="str">
            <v>Frank Berry Court</v>
          </cell>
          <cell r="F931" t="str">
            <v>Berry Court Associates, L.P.</v>
          </cell>
          <cell r="G931" t="str">
            <v>The Michaels Development Company I, L.P.</v>
          </cell>
          <cell r="H931" t="str">
            <v>Alyssa Brown</v>
          </cell>
          <cell r="I931" t="str">
            <v>Jennifer Rivera</v>
          </cell>
          <cell r="J931" t="str">
            <v>Dauby O' Connor &amp; Zaleski LLC</v>
          </cell>
          <cell r="K931">
            <v>40430</v>
          </cell>
          <cell r="L931" t="str">
            <v/>
          </cell>
          <cell r="M931" t="str">
            <v>2025</v>
          </cell>
          <cell r="N931" t="str">
            <v>Substantial Rehab</v>
          </cell>
          <cell r="O931">
            <v>40787</v>
          </cell>
          <cell r="P931">
            <v>40766</v>
          </cell>
          <cell r="Q931" t="str">
            <v>YES</v>
          </cell>
          <cell r="R931">
            <v>2018</v>
          </cell>
          <cell r="S931">
            <v>2018</v>
          </cell>
          <cell r="T931" t="str">
            <v>Yes</v>
          </cell>
          <cell r="U931" t="str">
            <v>Yes</v>
          </cell>
          <cell r="V931" t="str">
            <v>Yes</v>
          </cell>
          <cell r="W931" t="str">
            <v/>
          </cell>
        </row>
        <row r="932">
          <cell r="B932">
            <v>65079</v>
          </cell>
          <cell r="C932">
            <v>100</v>
          </cell>
          <cell r="D932" t="str">
            <v>TD Banknorth 2012</v>
          </cell>
          <cell r="E932" t="str">
            <v>Freedom Village at Hopewell</v>
          </cell>
          <cell r="F932" t="str">
            <v>Project Freedom at Hopewell Urban Renewal, L.P.</v>
          </cell>
          <cell r="G932" t="str">
            <v xml:space="preserve">Project Freedom, Inc. </v>
          </cell>
          <cell r="H932" t="str">
            <v>Lisa Taylor</v>
          </cell>
          <cell r="I932" t="str">
            <v>Tracey Ferrara</v>
          </cell>
          <cell r="J932" t="str">
            <v>Novogradac &amp; Company LLP (New Jersey)</v>
          </cell>
          <cell r="K932">
            <v>41185</v>
          </cell>
          <cell r="L932" t="str">
            <v/>
          </cell>
          <cell r="M932" t="str">
            <v>2029</v>
          </cell>
          <cell r="N932" t="str">
            <v>New</v>
          </cell>
          <cell r="O932">
            <v>41579</v>
          </cell>
          <cell r="P932">
            <v>41691</v>
          </cell>
          <cell r="Q932" t="str">
            <v>YES</v>
          </cell>
          <cell r="R932">
            <v>2022</v>
          </cell>
          <cell r="S932"/>
          <cell r="T932"/>
          <cell r="U932" t="str">
            <v>No</v>
          </cell>
          <cell r="V932" t="str">
            <v>No</v>
          </cell>
          <cell r="W932" t="str">
            <v>No</v>
          </cell>
        </row>
        <row r="933">
          <cell r="B933">
            <v>65081</v>
          </cell>
          <cell r="C933">
            <v>100</v>
          </cell>
          <cell r="D933" t="str">
            <v>NEF 2013</v>
          </cell>
          <cell r="E933" t="str">
            <v>Lincoln Park Lofts</v>
          </cell>
          <cell r="F933" t="str">
            <v>Lincoln Park Lofts LDHA LP</v>
          </cell>
          <cell r="G933" t="str">
            <v>Wayne-Metropolitan Community Action Agency</v>
          </cell>
          <cell r="H933" t="str">
            <v>Erica Arellano</v>
          </cell>
          <cell r="I933" t="str">
            <v>Jennifer Rivera</v>
          </cell>
          <cell r="J933" t="str">
            <v>Plante &amp; Moran, LLC (Michigan)</v>
          </cell>
          <cell r="K933">
            <v>41333</v>
          </cell>
          <cell r="L933" t="str">
            <v/>
          </cell>
          <cell r="M933" t="str">
            <v>2029</v>
          </cell>
          <cell r="N933" t="str">
            <v>New</v>
          </cell>
          <cell r="O933">
            <v>41671</v>
          </cell>
          <cell r="P933">
            <v>41968</v>
          </cell>
          <cell r="Q933" t="str">
            <v>NO</v>
          </cell>
          <cell r="R933" t="str">
            <v/>
          </cell>
          <cell r="S933"/>
          <cell r="T933" t="str">
            <v>No</v>
          </cell>
          <cell r="U933" t="str">
            <v>No</v>
          </cell>
          <cell r="V933" t="str">
            <v>No</v>
          </cell>
          <cell r="W933" t="str">
            <v/>
          </cell>
        </row>
        <row r="934">
          <cell r="B934">
            <v>65091</v>
          </cell>
          <cell r="C934">
            <v>85</v>
          </cell>
          <cell r="D934" t="str">
            <v>BAF II Fund</v>
          </cell>
          <cell r="E934" t="str">
            <v>South View Senior Apartments II</v>
          </cell>
          <cell r="F934" t="str">
            <v>South View Senior Apartments II LLLP</v>
          </cell>
          <cell r="G934" t="str">
            <v>CT Development</v>
          </cell>
          <cell r="H934" t="str">
            <v>Eileen Kelly</v>
          </cell>
          <cell r="I934" t="str">
            <v>Jennifer Rivera</v>
          </cell>
          <cell r="J934" t="str">
            <v>RSM (Des Moines)</v>
          </cell>
          <cell r="K934">
            <v>40455</v>
          </cell>
          <cell r="L934" t="str">
            <v/>
          </cell>
          <cell r="M934" t="str">
            <v>2027</v>
          </cell>
          <cell r="N934" t="str">
            <v>New</v>
          </cell>
          <cell r="O934">
            <v>40787</v>
          </cell>
          <cell r="P934">
            <v>40772</v>
          </cell>
          <cell r="Q934" t="str">
            <v>NO</v>
          </cell>
          <cell r="R934" t="str">
            <v/>
          </cell>
          <cell r="S934"/>
          <cell r="T934" t="str">
            <v>No</v>
          </cell>
          <cell r="U934" t="str">
            <v>No</v>
          </cell>
          <cell r="V934" t="str">
            <v>No</v>
          </cell>
          <cell r="W934" t="str">
            <v/>
          </cell>
        </row>
        <row r="935">
          <cell r="B935">
            <v>65091</v>
          </cell>
          <cell r="C935">
            <v>15</v>
          </cell>
          <cell r="D935" t="str">
            <v>Morgan Stanley SIF Shared</v>
          </cell>
          <cell r="E935" t="str">
            <v>South View Senior Apartments II</v>
          </cell>
          <cell r="F935" t="str">
            <v>South View Senior Apartments II LLLP</v>
          </cell>
          <cell r="G935" t="str">
            <v>CT Development</v>
          </cell>
          <cell r="H935" t="str">
            <v>Eileen Kelly</v>
          </cell>
          <cell r="I935" t="str">
            <v>Jennifer Rivera</v>
          </cell>
          <cell r="J935" t="str">
            <v>RSM (Des Moines)</v>
          </cell>
          <cell r="K935">
            <v>40455</v>
          </cell>
          <cell r="L935" t="str">
            <v/>
          </cell>
          <cell r="M935" t="str">
            <v>2027</v>
          </cell>
          <cell r="N935" t="str">
            <v>New</v>
          </cell>
          <cell r="O935">
            <v>40787</v>
          </cell>
          <cell r="P935">
            <v>40772</v>
          </cell>
          <cell r="Q935" t="str">
            <v>NO</v>
          </cell>
          <cell r="R935" t="str">
            <v/>
          </cell>
          <cell r="S935"/>
          <cell r="T935" t="str">
            <v>No</v>
          </cell>
          <cell r="U935" t="str">
            <v>No</v>
          </cell>
          <cell r="V935" t="str">
            <v>No</v>
          </cell>
          <cell r="W935" t="str">
            <v/>
          </cell>
        </row>
        <row r="936">
          <cell r="B936">
            <v>65092</v>
          </cell>
          <cell r="C936">
            <v>100</v>
          </cell>
          <cell r="D936" t="str">
            <v>Wells Fargo SIF II</v>
          </cell>
          <cell r="E936" t="str">
            <v>Pecan Ridge</v>
          </cell>
          <cell r="F936" t="str">
            <v>Pecan Ridge at Rosehill, LP</v>
          </cell>
          <cell r="G936" t="str">
            <v>Housing Authority of Texarkana Texas (HATT)</v>
          </cell>
          <cell r="H936" t="str">
            <v>Alyssa Brown</v>
          </cell>
          <cell r="I936" t="str">
            <v>Jennifer Rivera</v>
          </cell>
          <cell r="J936" t="str">
            <v>Katopody, LLC</v>
          </cell>
          <cell r="K936">
            <v>40697</v>
          </cell>
          <cell r="L936" t="str">
            <v/>
          </cell>
          <cell r="M936" t="str">
            <v>2026</v>
          </cell>
          <cell r="N936" t="str">
            <v>New</v>
          </cell>
          <cell r="O936" t="str">
            <v/>
          </cell>
          <cell r="P936">
            <v>41039</v>
          </cell>
          <cell r="Q936" t="str">
            <v>YES</v>
          </cell>
          <cell r="R936">
            <v>2018</v>
          </cell>
          <cell r="S936">
            <v>2018</v>
          </cell>
          <cell r="T936" t="str">
            <v>Yes</v>
          </cell>
          <cell r="U936" t="str">
            <v>Yes</v>
          </cell>
          <cell r="V936" t="str">
            <v>Yes</v>
          </cell>
          <cell r="W936" t="str">
            <v/>
          </cell>
        </row>
        <row r="937">
          <cell r="B937">
            <v>65098</v>
          </cell>
          <cell r="C937">
            <v>100</v>
          </cell>
          <cell r="D937" t="str">
            <v>GS-NYEF Fund 2009 LLC</v>
          </cell>
          <cell r="E937" t="str">
            <v>West 149th Street NRP</v>
          </cell>
          <cell r="F937" t="str">
            <v>West 149th Street Apartments L.P.</v>
          </cell>
          <cell r="G937" t="str">
            <v>Harlem Congregations for Community Improvement</v>
          </cell>
          <cell r="H937" t="str">
            <v>Rayla Maurin</v>
          </cell>
          <cell r="I937" t="str">
            <v>Lisa Taylor</v>
          </cell>
          <cell r="J937" t="str">
            <v>Novogradac &amp; Company LLP (New York)</v>
          </cell>
          <cell r="K937">
            <v>40435</v>
          </cell>
          <cell r="L937" t="str">
            <v/>
          </cell>
          <cell r="M937" t="str">
            <v>2026</v>
          </cell>
          <cell r="N937" t="str">
            <v>Gut Rehab</v>
          </cell>
          <cell r="O937">
            <v>40907</v>
          </cell>
          <cell r="P937">
            <v>40879</v>
          </cell>
          <cell r="Q937" t="str">
            <v>NO</v>
          </cell>
          <cell r="R937" t="str">
            <v/>
          </cell>
          <cell r="S937"/>
          <cell r="T937" t="str">
            <v>No</v>
          </cell>
          <cell r="U937" t="str">
            <v>No</v>
          </cell>
          <cell r="V937" t="str">
            <v>No</v>
          </cell>
          <cell r="W937" t="str">
            <v/>
          </cell>
        </row>
        <row r="938">
          <cell r="B938">
            <v>65105</v>
          </cell>
          <cell r="C938">
            <v>85</v>
          </cell>
          <cell r="D938" t="str">
            <v>BAF II Fund</v>
          </cell>
          <cell r="E938" t="str">
            <v>Woodland West</v>
          </cell>
          <cell r="F938" t="str">
            <v>Woodland West Associates LP</v>
          </cell>
          <cell r="G938" t="str">
            <v>Newbury Management Company</v>
          </cell>
          <cell r="H938" t="str">
            <v>Kelly Wiegman</v>
          </cell>
          <cell r="I938" t="str">
            <v>Jennifer Rivera</v>
          </cell>
          <cell r="J938" t="str">
            <v>McGowen Hurst Clark &amp; Smith, P.C.</v>
          </cell>
          <cell r="K938">
            <v>40578</v>
          </cell>
          <cell r="L938" t="str">
            <v/>
          </cell>
          <cell r="M938" t="str">
            <v>2027</v>
          </cell>
          <cell r="N938" t="str">
            <v>Moderate Rehab</v>
          </cell>
          <cell r="O938">
            <v>40941</v>
          </cell>
          <cell r="P938">
            <v>40842</v>
          </cell>
          <cell r="Q938" t="str">
            <v>NO</v>
          </cell>
          <cell r="R938" t="str">
            <v/>
          </cell>
          <cell r="S938"/>
          <cell r="T938" t="str">
            <v>No</v>
          </cell>
          <cell r="U938" t="str">
            <v>No</v>
          </cell>
          <cell r="V938" t="str">
            <v>No</v>
          </cell>
          <cell r="W938" t="str">
            <v/>
          </cell>
        </row>
        <row r="939">
          <cell r="B939">
            <v>65105</v>
          </cell>
          <cell r="C939">
            <v>15</v>
          </cell>
          <cell r="D939" t="str">
            <v>Morgan Stanley SIF Shared</v>
          </cell>
          <cell r="E939" t="str">
            <v>Woodland West</v>
          </cell>
          <cell r="F939" t="str">
            <v>Woodland West Associates LP</v>
          </cell>
          <cell r="G939" t="str">
            <v>Newbury Management Company</v>
          </cell>
          <cell r="H939" t="str">
            <v>Kelly Wiegman</v>
          </cell>
          <cell r="I939" t="str">
            <v>Jennifer Rivera</v>
          </cell>
          <cell r="J939" t="str">
            <v>McGowen Hurst Clark &amp; Smith, P.C.</v>
          </cell>
          <cell r="K939">
            <v>40578</v>
          </cell>
          <cell r="L939" t="str">
            <v/>
          </cell>
          <cell r="M939" t="str">
            <v>2027</v>
          </cell>
          <cell r="N939" t="str">
            <v>Moderate Rehab</v>
          </cell>
          <cell r="O939">
            <v>40941</v>
          </cell>
          <cell r="P939">
            <v>40842</v>
          </cell>
          <cell r="Q939" t="str">
            <v>NO</v>
          </cell>
          <cell r="R939" t="str">
            <v/>
          </cell>
          <cell r="S939"/>
          <cell r="T939" t="str">
            <v>No</v>
          </cell>
          <cell r="U939" t="str">
            <v>No</v>
          </cell>
          <cell r="V939" t="str">
            <v>No</v>
          </cell>
          <cell r="W939" t="str">
            <v/>
          </cell>
        </row>
        <row r="940">
          <cell r="B940">
            <v>65109</v>
          </cell>
          <cell r="C940">
            <v>100</v>
          </cell>
          <cell r="D940" t="str">
            <v>JPMorgan 2011</v>
          </cell>
          <cell r="E940" t="str">
            <v>Findlay Teller Apartments</v>
          </cell>
          <cell r="F940" t="str">
            <v>Findlay Teller, L.P.</v>
          </cell>
          <cell r="G940" t="str">
            <v>Belmont Arthur Avenue Local Development Corporation</v>
          </cell>
          <cell r="H940" t="str">
            <v>David Rozan</v>
          </cell>
          <cell r="I940" t="str">
            <v>Lisa Taylor</v>
          </cell>
          <cell r="J940" t="str">
            <v>Luigi Laverghetta, CPA</v>
          </cell>
          <cell r="K940">
            <v>40905</v>
          </cell>
          <cell r="L940" t="str">
            <v/>
          </cell>
          <cell r="M940" t="str">
            <v>2026</v>
          </cell>
          <cell r="N940" t="str">
            <v>Moderate Rehab</v>
          </cell>
          <cell r="O940">
            <v>41426</v>
          </cell>
          <cell r="P940">
            <v>41000</v>
          </cell>
          <cell r="Q940" t="str">
            <v>NO</v>
          </cell>
          <cell r="R940" t="str">
            <v/>
          </cell>
          <cell r="S940"/>
          <cell r="T940" t="str">
            <v>No</v>
          </cell>
          <cell r="U940" t="str">
            <v>No</v>
          </cell>
          <cell r="V940" t="str">
            <v>No</v>
          </cell>
          <cell r="W940" t="str">
            <v/>
          </cell>
        </row>
        <row r="941">
          <cell r="B941">
            <v>65112</v>
          </cell>
          <cell r="C941">
            <v>100</v>
          </cell>
          <cell r="D941" t="str">
            <v>TD Banknorth 2009</v>
          </cell>
          <cell r="E941" t="str">
            <v>Abbey Manor</v>
          </cell>
          <cell r="F941" t="str">
            <v>Abbey Manor Special Needs Apartments, L.P.</v>
          </cell>
          <cell r="G941" t="str">
            <v>Southern Tier Environments for Living (STEL)</v>
          </cell>
          <cell r="H941" t="str">
            <v>Lisa Taylor</v>
          </cell>
          <cell r="I941" t="str">
            <v>Tracey Ferrara</v>
          </cell>
          <cell r="J941" t="str">
            <v>EFPR Group</v>
          </cell>
          <cell r="K941">
            <v>40640</v>
          </cell>
          <cell r="L941" t="str">
            <v/>
          </cell>
          <cell r="M941" t="str">
            <v>2027</v>
          </cell>
          <cell r="N941" t="str">
            <v>Gut Rehab</v>
          </cell>
          <cell r="O941">
            <v>41061</v>
          </cell>
          <cell r="P941">
            <v>41180</v>
          </cell>
          <cell r="Q941" t="str">
            <v>NO</v>
          </cell>
          <cell r="R941" t="str">
            <v/>
          </cell>
          <cell r="S941"/>
          <cell r="T941"/>
          <cell r="U941" t="str">
            <v>No</v>
          </cell>
          <cell r="V941" t="str">
            <v>No</v>
          </cell>
          <cell r="W941" t="str">
            <v>No</v>
          </cell>
        </row>
        <row r="942">
          <cell r="B942">
            <v>65119</v>
          </cell>
          <cell r="C942">
            <v>100</v>
          </cell>
          <cell r="D942" t="str">
            <v>Morgan Stanley SIF Single</v>
          </cell>
          <cell r="E942" t="str">
            <v>Muldoon Apartments</v>
          </cell>
          <cell r="F942" t="str">
            <v>Muldoon Gardens Associates LLC</v>
          </cell>
          <cell r="G942" t="str">
            <v xml:space="preserve">Home Leasing, LLC </v>
          </cell>
          <cell r="H942" t="str">
            <v>Jessica Polak</v>
          </cell>
          <cell r="I942" t="str">
            <v>Tracey Ferrara</v>
          </cell>
          <cell r="J942" t="str">
            <v>Flaherty Salmin CPAs</v>
          </cell>
          <cell r="K942">
            <v>41165</v>
          </cell>
          <cell r="L942" t="str">
            <v/>
          </cell>
          <cell r="M942" t="str">
            <v>2028</v>
          </cell>
          <cell r="N942" t="str">
            <v>New</v>
          </cell>
          <cell r="O942">
            <v>41579</v>
          </cell>
          <cell r="P942">
            <v>41570</v>
          </cell>
          <cell r="Q942" t="str">
            <v>NO</v>
          </cell>
          <cell r="R942" t="str">
            <v/>
          </cell>
          <cell r="S942"/>
          <cell r="T942" t="str">
            <v>No</v>
          </cell>
          <cell r="U942" t="str">
            <v>No</v>
          </cell>
          <cell r="V942" t="str">
            <v>No</v>
          </cell>
          <cell r="W942" t="str">
            <v/>
          </cell>
        </row>
        <row r="943">
          <cell r="B943">
            <v>65124</v>
          </cell>
          <cell r="C943">
            <v>100</v>
          </cell>
          <cell r="D943" t="str">
            <v>BOACHIF VI</v>
          </cell>
          <cell r="E943" t="str">
            <v>Buena Vista (CA)</v>
          </cell>
          <cell r="F943" t="str">
            <v>Buena Vista Orange, LP</v>
          </cell>
          <cell r="G943" t="str">
            <v>Orange Housing Development Corporation (OHDC)</v>
          </cell>
          <cell r="H943" t="str">
            <v>Gina Nelson</v>
          </cell>
          <cell r="I943" t="str">
            <v>Laura Pishion</v>
          </cell>
          <cell r="J943" t="str">
            <v>Keller &amp; Associates, LLP</v>
          </cell>
          <cell r="K943">
            <v>40618</v>
          </cell>
          <cell r="L943" t="str">
            <v/>
          </cell>
          <cell r="M943" t="str">
            <v>2027</v>
          </cell>
          <cell r="N943" t="str">
            <v>New</v>
          </cell>
          <cell r="O943">
            <v>40940</v>
          </cell>
          <cell r="P943">
            <v>40953</v>
          </cell>
          <cell r="Q943" t="str">
            <v>YES</v>
          </cell>
          <cell r="R943">
            <v>2018</v>
          </cell>
          <cell r="S943">
            <v>2018</v>
          </cell>
          <cell r="T943" t="str">
            <v>Yes</v>
          </cell>
          <cell r="U943" t="str">
            <v>Yes</v>
          </cell>
          <cell r="V943" t="str">
            <v>Yes</v>
          </cell>
          <cell r="W943" t="str">
            <v/>
          </cell>
        </row>
        <row r="944">
          <cell r="B944">
            <v>65132</v>
          </cell>
          <cell r="C944">
            <v>100</v>
          </cell>
          <cell r="D944" t="str">
            <v>Wells Fargo SIF</v>
          </cell>
          <cell r="E944" t="str">
            <v>Goshen Village II</v>
          </cell>
          <cell r="F944" t="str">
            <v>Goshen Village Partners II</v>
          </cell>
          <cell r="G944" t="str">
            <v>Self Help Enterprises (CA)</v>
          </cell>
          <cell r="H944" t="str">
            <v>Wade Okada</v>
          </cell>
          <cell r="I944" t="str">
            <v>Laura Pishion</v>
          </cell>
          <cell r="J944" t="str">
            <v>Thomas Tomaszewski, CPA - El Dorado Hills</v>
          </cell>
          <cell r="K944">
            <v>40499</v>
          </cell>
          <cell r="L944" t="str">
            <v/>
          </cell>
          <cell r="M944" t="str">
            <v>2025</v>
          </cell>
          <cell r="N944" t="str">
            <v>New</v>
          </cell>
          <cell r="O944">
            <v>40817</v>
          </cell>
          <cell r="P944">
            <v>40780</v>
          </cell>
          <cell r="Q944" t="str">
            <v>NO</v>
          </cell>
          <cell r="R944" t="str">
            <v/>
          </cell>
          <cell r="S944"/>
          <cell r="T944" t="str">
            <v>No</v>
          </cell>
          <cell r="U944" t="str">
            <v>No</v>
          </cell>
          <cell r="V944" t="str">
            <v>No</v>
          </cell>
          <cell r="W944" t="str">
            <v/>
          </cell>
        </row>
        <row r="945">
          <cell r="B945">
            <v>65133</v>
          </cell>
          <cell r="C945">
            <v>100</v>
          </cell>
          <cell r="D945" t="str">
            <v>Wells Fargo SIF</v>
          </cell>
          <cell r="E945" t="str">
            <v>28th Street YMCA</v>
          </cell>
          <cell r="F945" t="str">
            <v>PRW Residences, L.P.</v>
          </cell>
          <cell r="G945" t="str">
            <v>Clifford Beers Housing, Inc.</v>
          </cell>
          <cell r="H945" t="str">
            <v>Malcolm Wells</v>
          </cell>
          <cell r="I945" t="str">
            <v>Laura Pishion</v>
          </cell>
          <cell r="J945" t="str">
            <v>Levitt &amp; Rosenblum</v>
          </cell>
          <cell r="K945">
            <v>40618</v>
          </cell>
          <cell r="L945" t="str">
            <v/>
          </cell>
          <cell r="M945" t="str">
            <v>2026</v>
          </cell>
          <cell r="N945" t="str">
            <v>Substantial Rehab</v>
          </cell>
          <cell r="O945">
            <v>41091</v>
          </cell>
          <cell r="P945">
            <v>41162</v>
          </cell>
          <cell r="Q945" t="str">
            <v>YES</v>
          </cell>
          <cell r="R945">
            <v>2018</v>
          </cell>
          <cell r="S945">
            <v>2018</v>
          </cell>
          <cell r="T945" t="str">
            <v>Yes</v>
          </cell>
          <cell r="U945" t="str">
            <v>Yes</v>
          </cell>
          <cell r="V945" t="str">
            <v>Yes</v>
          </cell>
          <cell r="W945" t="str">
            <v/>
          </cell>
        </row>
        <row r="946">
          <cell r="B946">
            <v>65137</v>
          </cell>
          <cell r="C946">
            <v>100</v>
          </cell>
          <cell r="D946" t="str">
            <v>BOACHIF VI</v>
          </cell>
          <cell r="E946" t="str">
            <v>Star Apartments</v>
          </cell>
          <cell r="F946" t="str">
            <v>Star Apartments, L.P.</v>
          </cell>
          <cell r="G946" t="str">
            <v>Skid Row Housing Trust (SRHT)</v>
          </cell>
          <cell r="H946" t="str">
            <v>Malcolm Wells</v>
          </cell>
          <cell r="I946" t="str">
            <v>Laura Pishion</v>
          </cell>
          <cell r="J946" t="str">
            <v/>
          </cell>
          <cell r="K946">
            <v>40892</v>
          </cell>
          <cell r="L946" t="str">
            <v/>
          </cell>
          <cell r="M946" t="str">
            <v>2027</v>
          </cell>
          <cell r="N946" t="str">
            <v>New</v>
          </cell>
          <cell r="O946">
            <v>41334</v>
          </cell>
          <cell r="P946">
            <v>41575</v>
          </cell>
          <cell r="Q946" t="str">
            <v>NO</v>
          </cell>
          <cell r="R946" t="str">
            <v/>
          </cell>
          <cell r="S946"/>
          <cell r="T946" t="str">
            <v>No</v>
          </cell>
          <cell r="U946" t="str">
            <v>No</v>
          </cell>
          <cell r="V946" t="str">
            <v>No</v>
          </cell>
          <cell r="W946" t="str">
            <v/>
          </cell>
        </row>
        <row r="947">
          <cell r="B947">
            <v>65139</v>
          </cell>
          <cell r="C947">
            <v>100</v>
          </cell>
          <cell r="D947" t="str">
            <v>Wells Fargo SIF</v>
          </cell>
          <cell r="E947" t="str">
            <v>Elmbridge Apartments</v>
          </cell>
          <cell r="F947" t="str">
            <v>Elmbridge Apartments, L.P.</v>
          </cell>
          <cell r="G947" t="str">
            <v>Mountainlands Community Housing Trust</v>
          </cell>
          <cell r="H947" t="str">
            <v>Teresa Mondou</v>
          </cell>
          <cell r="I947" t="str">
            <v>Laura Pishion</v>
          </cell>
          <cell r="J947" t="str">
            <v>Eide Bailly LLP (Salt Lake City)</v>
          </cell>
          <cell r="K947">
            <v>40585</v>
          </cell>
          <cell r="L947" t="str">
            <v/>
          </cell>
          <cell r="M947" t="str">
            <v>2026</v>
          </cell>
          <cell r="N947" t="str">
            <v>New</v>
          </cell>
          <cell r="O947">
            <v>40940</v>
          </cell>
          <cell r="P947">
            <v>41179</v>
          </cell>
          <cell r="Q947" t="str">
            <v>NO</v>
          </cell>
          <cell r="R947" t="str">
            <v/>
          </cell>
          <cell r="S947"/>
          <cell r="T947" t="str">
            <v>No</v>
          </cell>
          <cell r="U947" t="str">
            <v>No</v>
          </cell>
          <cell r="V947" t="str">
            <v>No</v>
          </cell>
          <cell r="W947" t="str">
            <v/>
          </cell>
        </row>
        <row r="948">
          <cell r="B948">
            <v>65141</v>
          </cell>
          <cell r="C948">
            <v>100</v>
          </cell>
          <cell r="D948" t="str">
            <v>NEF 2011</v>
          </cell>
          <cell r="E948" t="str">
            <v>Wilton Commons</v>
          </cell>
          <cell r="F948" t="str">
            <v>Wilton Commons Apartments Limited Partnership</v>
          </cell>
          <cell r="G948" t="str">
            <v>Mutual Housing Association of Southwestern Connecticut</v>
          </cell>
          <cell r="H948" t="str">
            <v>Kimberly Pereira</v>
          </cell>
          <cell r="I948" t="str">
            <v>Tracey Ferrara</v>
          </cell>
          <cell r="J948" t="str">
            <v>Maletta &amp; Company</v>
          </cell>
          <cell r="K948">
            <v>41010</v>
          </cell>
          <cell r="L948" t="str">
            <v/>
          </cell>
          <cell r="M948" t="str">
            <v>2027</v>
          </cell>
          <cell r="N948" t="str">
            <v>New</v>
          </cell>
          <cell r="O948">
            <v>41395</v>
          </cell>
          <cell r="P948">
            <v>41393</v>
          </cell>
          <cell r="Q948" t="str">
            <v>YES</v>
          </cell>
          <cell r="R948">
            <v>2018</v>
          </cell>
          <cell r="S948">
            <v>2018</v>
          </cell>
          <cell r="T948" t="str">
            <v>Yes</v>
          </cell>
          <cell r="U948" t="str">
            <v>Yes</v>
          </cell>
          <cell r="V948" t="str">
            <v>Yes</v>
          </cell>
          <cell r="W948" t="str">
            <v/>
          </cell>
        </row>
        <row r="949">
          <cell r="B949">
            <v>65143</v>
          </cell>
          <cell r="C949">
            <v>100</v>
          </cell>
          <cell r="D949" t="str">
            <v>BAF III Fund</v>
          </cell>
          <cell r="E949" t="str">
            <v>Riverworks Lofts</v>
          </cell>
          <cell r="F949" t="str">
            <v>Riverworks Lofts, LLC</v>
          </cell>
          <cell r="G949" t="str">
            <v>Horizon Development Group, Inc. (HDG) (WI)</v>
          </cell>
          <cell r="H949" t="str">
            <v>Erica Arellano</v>
          </cell>
          <cell r="I949" t="str">
            <v>Jennifer Rivera</v>
          </cell>
          <cell r="J949" t="str">
            <v>SVA Certified Public Accountants</v>
          </cell>
          <cell r="K949">
            <v>40746</v>
          </cell>
          <cell r="L949" t="str">
            <v/>
          </cell>
          <cell r="M949" t="str">
            <v>2027</v>
          </cell>
          <cell r="N949" t="str">
            <v>Gut Rehab</v>
          </cell>
          <cell r="O949">
            <v>41000</v>
          </cell>
          <cell r="P949">
            <v>41004</v>
          </cell>
          <cell r="Q949" t="str">
            <v>NO</v>
          </cell>
          <cell r="R949" t="str">
            <v/>
          </cell>
          <cell r="S949"/>
          <cell r="T949" t="str">
            <v>No</v>
          </cell>
          <cell r="U949" t="str">
            <v>No</v>
          </cell>
          <cell r="V949" t="str">
            <v>No</v>
          </cell>
          <cell r="W949" t="str">
            <v/>
          </cell>
        </row>
        <row r="950">
          <cell r="B950">
            <v>65154</v>
          </cell>
          <cell r="C950">
            <v>100</v>
          </cell>
          <cell r="D950" t="str">
            <v>TD Banknorth 2009</v>
          </cell>
          <cell r="E950" t="str">
            <v>Cypress Village</v>
          </cell>
          <cell r="F950" t="str">
            <v>Cypress Village Limited Partnership</v>
          </cell>
          <cell r="G950" t="str">
            <v>Cypress Hills Local Development Corporation, Inc.</v>
          </cell>
          <cell r="H950" t="str">
            <v>Rayla Maurin</v>
          </cell>
          <cell r="I950" t="str">
            <v>Lisa Taylor</v>
          </cell>
          <cell r="J950" t="str">
            <v>Tyrone Anthony Sellers, CPA</v>
          </cell>
          <cell r="K950">
            <v>41052</v>
          </cell>
          <cell r="L950" t="str">
            <v/>
          </cell>
          <cell r="M950" t="str">
            <v>2028</v>
          </cell>
          <cell r="N950" t="str">
            <v>New</v>
          </cell>
          <cell r="O950">
            <v>41579</v>
          </cell>
          <cell r="P950">
            <v>41995</v>
          </cell>
          <cell r="Q950" t="str">
            <v>NO</v>
          </cell>
          <cell r="R950" t="str">
            <v/>
          </cell>
          <cell r="S950"/>
          <cell r="T950"/>
          <cell r="U950" t="str">
            <v>No</v>
          </cell>
          <cell r="V950" t="str">
            <v>No</v>
          </cell>
          <cell r="W950" t="str">
            <v/>
          </cell>
        </row>
        <row r="951">
          <cell r="B951">
            <v>65176</v>
          </cell>
          <cell r="C951">
            <v>100</v>
          </cell>
          <cell r="D951" t="str">
            <v>JPMorgan 2009</v>
          </cell>
          <cell r="E951" t="str">
            <v>Pacific Pines 4 Senior Apartments</v>
          </cell>
          <cell r="F951" t="str">
            <v>Pacific Pines 4 Limited Partnership</v>
          </cell>
          <cell r="G951" t="str">
            <v>Nevada H.A.N.D., Inc.</v>
          </cell>
          <cell r="H951" t="str">
            <v>Wade Okada</v>
          </cell>
          <cell r="I951" t="str">
            <v>Laura Pishion</v>
          </cell>
          <cell r="J951" t="str">
            <v>Novogradac &amp; Company LLP (San Francisco)</v>
          </cell>
          <cell r="K951">
            <v>40533</v>
          </cell>
          <cell r="L951" t="str">
            <v/>
          </cell>
          <cell r="M951" t="str">
            <v>2026</v>
          </cell>
          <cell r="N951" t="str">
            <v>New</v>
          </cell>
          <cell r="O951">
            <v>40909</v>
          </cell>
          <cell r="P951">
            <v>40909</v>
          </cell>
          <cell r="Q951" t="str">
            <v>NO</v>
          </cell>
          <cell r="R951" t="str">
            <v/>
          </cell>
          <cell r="S951"/>
          <cell r="T951" t="str">
            <v>No</v>
          </cell>
          <cell r="U951" t="str">
            <v>No</v>
          </cell>
          <cell r="V951" t="str">
            <v>No</v>
          </cell>
          <cell r="W951" t="str">
            <v/>
          </cell>
        </row>
        <row r="952">
          <cell r="B952">
            <v>65181</v>
          </cell>
          <cell r="C952">
            <v>36</v>
          </cell>
          <cell r="D952" t="str">
            <v>HEF VIII</v>
          </cell>
          <cell r="E952" t="str">
            <v>River Street Apartments (ID)</v>
          </cell>
          <cell r="F952" t="str">
            <v>River Street Apartments Limited Partnership</v>
          </cell>
          <cell r="G952" t="str">
            <v>New Beginnings Housing, LLC</v>
          </cell>
          <cell r="H952" t="str">
            <v>Justin Sousley</v>
          </cell>
          <cell r="I952" t="str">
            <v>Laura Pishion</v>
          </cell>
          <cell r="J952" t="str">
            <v>Eide Bailly LLP (Boise)</v>
          </cell>
          <cell r="K952">
            <v>40766</v>
          </cell>
          <cell r="L952" t="str">
            <v/>
          </cell>
          <cell r="M952" t="str">
            <v>2027</v>
          </cell>
          <cell r="N952" t="str">
            <v>New</v>
          </cell>
          <cell r="O952">
            <v>41000</v>
          </cell>
          <cell r="P952">
            <v>41047</v>
          </cell>
          <cell r="Q952" t="str">
            <v>NO</v>
          </cell>
          <cell r="R952" t="str">
            <v/>
          </cell>
          <cell r="S952"/>
          <cell r="T952" t="str">
            <v>No</v>
          </cell>
          <cell r="U952" t="str">
            <v>No</v>
          </cell>
          <cell r="V952" t="str">
            <v>No</v>
          </cell>
          <cell r="W952" t="str">
            <v/>
          </cell>
        </row>
        <row r="953">
          <cell r="B953">
            <v>65181</v>
          </cell>
          <cell r="C953">
            <v>64</v>
          </cell>
          <cell r="D953" t="str">
            <v>NEF 2011</v>
          </cell>
          <cell r="E953" t="str">
            <v>River Street Apartments (ID)</v>
          </cell>
          <cell r="F953" t="str">
            <v>River Street Apartments Limited Partnership</v>
          </cell>
          <cell r="G953" t="str">
            <v>New Beginnings Housing, LLC</v>
          </cell>
          <cell r="H953" t="str">
            <v>Justin Sousley</v>
          </cell>
          <cell r="I953" t="str">
            <v>Laura Pishion</v>
          </cell>
          <cell r="J953" t="str">
            <v>Eide Bailly LLP (Boise)</v>
          </cell>
          <cell r="K953">
            <v>40766</v>
          </cell>
          <cell r="L953" t="str">
            <v/>
          </cell>
          <cell r="M953" t="str">
            <v>2027</v>
          </cell>
          <cell r="N953" t="str">
            <v>New</v>
          </cell>
          <cell r="O953">
            <v>41000</v>
          </cell>
          <cell r="P953">
            <v>41047</v>
          </cell>
          <cell r="Q953" t="str">
            <v>NO</v>
          </cell>
          <cell r="R953" t="str">
            <v/>
          </cell>
          <cell r="S953"/>
          <cell r="T953" t="str">
            <v>No</v>
          </cell>
          <cell r="U953" t="str">
            <v>No</v>
          </cell>
          <cell r="V953" t="str">
            <v>No</v>
          </cell>
          <cell r="W953" t="str">
            <v/>
          </cell>
        </row>
        <row r="954">
          <cell r="B954">
            <v>65182</v>
          </cell>
          <cell r="C954">
            <v>100</v>
          </cell>
          <cell r="D954" t="str">
            <v>GS-NYEF Fund 2009 LLC</v>
          </cell>
          <cell r="E954" t="str">
            <v>Fort Washington NEP</v>
          </cell>
          <cell r="F954" t="str">
            <v>ETH NEP L.P.</v>
          </cell>
          <cell r="G954" t="str">
            <v>DDM Development &amp; Services</v>
          </cell>
          <cell r="H954" t="str">
            <v>Rayla Maurin</v>
          </cell>
          <cell r="I954" t="str">
            <v>Lisa Taylor</v>
          </cell>
          <cell r="J954" t="str">
            <v>Held Kranzler McCosker &amp; Pulice LLP</v>
          </cell>
          <cell r="K954">
            <v>40479</v>
          </cell>
          <cell r="L954" t="str">
            <v/>
          </cell>
          <cell r="M954" t="str">
            <v>2025</v>
          </cell>
          <cell r="N954" t="str">
            <v>Gut Rehab</v>
          </cell>
          <cell r="O954">
            <v>40540</v>
          </cell>
          <cell r="P954">
            <v>40908</v>
          </cell>
          <cell r="Q954" t="str">
            <v>NO</v>
          </cell>
          <cell r="R954" t="str">
            <v/>
          </cell>
          <cell r="S954"/>
          <cell r="T954" t="str">
            <v>No</v>
          </cell>
          <cell r="U954" t="str">
            <v>No</v>
          </cell>
          <cell r="V954" t="str">
            <v>No</v>
          </cell>
          <cell r="W954" t="str">
            <v/>
          </cell>
        </row>
        <row r="955">
          <cell r="B955">
            <v>65189</v>
          </cell>
          <cell r="C955">
            <v>100</v>
          </cell>
          <cell r="D955" t="str">
            <v>Morgan Stanley SIF Single</v>
          </cell>
          <cell r="E955" t="str">
            <v>Mosholu Gardens</v>
          </cell>
          <cell r="F955" t="str">
            <v>245 E. Mosholu Apts LLC</v>
          </cell>
          <cell r="G955" t="str">
            <v>Promesa HDFC</v>
          </cell>
          <cell r="H955" t="str">
            <v>David Rozan</v>
          </cell>
          <cell r="I955" t="str">
            <v>Lisa Taylor</v>
          </cell>
          <cell r="J955" t="str">
            <v xml:space="preserve">Withum </v>
          </cell>
          <cell r="K955">
            <v>40898</v>
          </cell>
          <cell r="L955" t="str">
            <v/>
          </cell>
          <cell r="M955" t="str">
            <v>2028</v>
          </cell>
          <cell r="N955" t="str">
            <v>New</v>
          </cell>
          <cell r="O955">
            <v>41456</v>
          </cell>
          <cell r="P955">
            <v>41529</v>
          </cell>
          <cell r="Q955" t="str">
            <v>NO</v>
          </cell>
          <cell r="R955" t="str">
            <v/>
          </cell>
          <cell r="S955"/>
          <cell r="T955" t="str">
            <v>No</v>
          </cell>
          <cell r="U955" t="str">
            <v>No</v>
          </cell>
          <cell r="V955" t="str">
            <v>No</v>
          </cell>
          <cell r="W955" t="str">
            <v/>
          </cell>
        </row>
        <row r="956">
          <cell r="B956">
            <v>65191</v>
          </cell>
          <cell r="C956">
            <v>85</v>
          </cell>
          <cell r="D956" t="str">
            <v>BAF II Fund</v>
          </cell>
          <cell r="E956" t="str">
            <v>Elven Sted</v>
          </cell>
          <cell r="F956" t="str">
            <v>Movin' Out Stoughton, LLC</v>
          </cell>
          <cell r="G956" t="str">
            <v>Movin' Out, Inc.</v>
          </cell>
          <cell r="H956" t="str">
            <v>Samuel Stephens</v>
          </cell>
          <cell r="I956" t="str">
            <v>Jennifer Rivera</v>
          </cell>
          <cell r="J956" t="str">
            <v>SVA Certified Public Accountants</v>
          </cell>
          <cell r="K956">
            <v>40540</v>
          </cell>
          <cell r="L956" t="str">
            <v/>
          </cell>
          <cell r="M956" t="str">
            <v>2025</v>
          </cell>
          <cell r="N956" t="str">
            <v>New</v>
          </cell>
          <cell r="O956">
            <v>40878</v>
          </cell>
          <cell r="P956">
            <v>40815</v>
          </cell>
          <cell r="Q956" t="str">
            <v>YES</v>
          </cell>
          <cell r="R956">
            <v>2022</v>
          </cell>
          <cell r="S956"/>
          <cell r="T956" t="str">
            <v>No</v>
          </cell>
          <cell r="U956" t="str">
            <v>No</v>
          </cell>
          <cell r="V956" t="str">
            <v>No</v>
          </cell>
          <cell r="W956" t="str">
            <v/>
          </cell>
        </row>
        <row r="957">
          <cell r="B957">
            <v>65191</v>
          </cell>
          <cell r="C957">
            <v>15</v>
          </cell>
          <cell r="D957" t="str">
            <v>Morgan Stanley SIF Shared</v>
          </cell>
          <cell r="E957" t="str">
            <v>Elven Sted</v>
          </cell>
          <cell r="F957" t="str">
            <v>Movin' Out Stoughton, LLC</v>
          </cell>
          <cell r="G957" t="str">
            <v>Movin' Out, Inc.</v>
          </cell>
          <cell r="H957" t="str">
            <v>Samuel Stephens</v>
          </cell>
          <cell r="I957" t="str">
            <v>Jennifer Rivera</v>
          </cell>
          <cell r="J957" t="str">
            <v>SVA Certified Public Accountants</v>
          </cell>
          <cell r="K957">
            <v>40540</v>
          </cell>
          <cell r="L957" t="str">
            <v/>
          </cell>
          <cell r="M957" t="str">
            <v>2025</v>
          </cell>
          <cell r="N957" t="str">
            <v>New</v>
          </cell>
          <cell r="O957">
            <v>40878</v>
          </cell>
          <cell r="P957">
            <v>40815</v>
          </cell>
          <cell r="Q957" t="str">
            <v>YES</v>
          </cell>
          <cell r="R957">
            <v>2022</v>
          </cell>
          <cell r="S957"/>
          <cell r="T957" t="str">
            <v>No</v>
          </cell>
          <cell r="U957" t="str">
            <v>No</v>
          </cell>
          <cell r="V957" t="str">
            <v>No</v>
          </cell>
          <cell r="W957" t="str">
            <v/>
          </cell>
        </row>
        <row r="958">
          <cell r="B958">
            <v>65200</v>
          </cell>
          <cell r="C958">
            <v>100</v>
          </cell>
          <cell r="D958" t="str">
            <v>NEF 2011</v>
          </cell>
          <cell r="E958" t="str">
            <v>Travis Street Plaza</v>
          </cell>
          <cell r="F958" t="str">
            <v>Travis Street Plaza, LP</v>
          </cell>
          <cell r="G958" t="str">
            <v>Cantwell-Anderson, Inc.</v>
          </cell>
          <cell r="H958" t="str">
            <v>Alyssa Brown</v>
          </cell>
          <cell r="I958" t="str">
            <v>Jennifer Rivera</v>
          </cell>
          <cell r="J958" t="str">
            <v>RubinBrown LLP (St. Louis)</v>
          </cell>
          <cell r="K958">
            <v>40847</v>
          </cell>
          <cell r="L958" t="str">
            <v/>
          </cell>
          <cell r="M958" t="str">
            <v>2029</v>
          </cell>
          <cell r="N958" t="str">
            <v>New</v>
          </cell>
          <cell r="O958" t="str">
            <v/>
          </cell>
          <cell r="P958">
            <v>41274</v>
          </cell>
          <cell r="Q958" t="str">
            <v>NO</v>
          </cell>
          <cell r="R958" t="str">
            <v/>
          </cell>
          <cell r="S958"/>
          <cell r="T958" t="str">
            <v>No</v>
          </cell>
          <cell r="U958" t="str">
            <v>No</v>
          </cell>
          <cell r="V958" t="str">
            <v>No</v>
          </cell>
          <cell r="W958" t="str">
            <v/>
          </cell>
        </row>
        <row r="959">
          <cell r="B959">
            <v>65203</v>
          </cell>
          <cell r="C959">
            <v>100</v>
          </cell>
          <cell r="D959" t="str">
            <v>JPMorgan 2011</v>
          </cell>
          <cell r="E959" t="str">
            <v xml:space="preserve">The Crossing </v>
          </cell>
          <cell r="F959" t="str">
            <v>BHA Crossing, LP</v>
          </cell>
          <cell r="G959" t="str">
            <v>Housing Authority of the City of Beaumont (TX)</v>
          </cell>
          <cell r="H959" t="str">
            <v>Alyssa Brown</v>
          </cell>
          <cell r="I959" t="str">
            <v>Jennifer Rivera</v>
          </cell>
          <cell r="J959" t="str">
            <v>Katopody, LLC</v>
          </cell>
          <cell r="K959">
            <v>40816</v>
          </cell>
          <cell r="L959" t="str">
            <v/>
          </cell>
          <cell r="M959" t="str">
            <v>2027</v>
          </cell>
          <cell r="N959" t="str">
            <v>New</v>
          </cell>
          <cell r="O959">
            <v>41214</v>
          </cell>
          <cell r="P959">
            <v>41173</v>
          </cell>
          <cell r="Q959" t="str">
            <v>NO</v>
          </cell>
          <cell r="R959" t="str">
            <v/>
          </cell>
          <cell r="S959"/>
          <cell r="T959" t="str">
            <v>No</v>
          </cell>
          <cell r="U959" t="str">
            <v>No</v>
          </cell>
          <cell r="V959" t="str">
            <v>No</v>
          </cell>
          <cell r="W959" t="str">
            <v/>
          </cell>
        </row>
        <row r="960">
          <cell r="B960">
            <v>65206</v>
          </cell>
          <cell r="C960">
            <v>85</v>
          </cell>
          <cell r="D960" t="str">
            <v>BAF II Fund</v>
          </cell>
          <cell r="E960" t="str">
            <v>Salem Village II</v>
          </cell>
          <cell r="F960" t="str">
            <v>Salem Village II L.P.</v>
          </cell>
          <cell r="G960" t="str">
            <v>NeighborWorks Omaha (fka New Comm Dev Corp)</v>
          </cell>
          <cell r="H960" t="str">
            <v>Alyssa Brown</v>
          </cell>
          <cell r="I960" t="str">
            <v>Jennifer Rivera</v>
          </cell>
          <cell r="J960" t="str">
            <v>Hamilton Associates, P.C.</v>
          </cell>
          <cell r="K960">
            <v>40505</v>
          </cell>
          <cell r="L960" t="str">
            <v/>
          </cell>
          <cell r="M960" t="str">
            <v>2027</v>
          </cell>
          <cell r="N960" t="str">
            <v>New</v>
          </cell>
          <cell r="O960">
            <v>40878</v>
          </cell>
          <cell r="P960">
            <v>40843</v>
          </cell>
          <cell r="Q960" t="str">
            <v>NO</v>
          </cell>
          <cell r="R960" t="str">
            <v/>
          </cell>
          <cell r="S960"/>
          <cell r="T960" t="str">
            <v>No</v>
          </cell>
          <cell r="U960" t="str">
            <v>No</v>
          </cell>
          <cell r="V960" t="str">
            <v>No</v>
          </cell>
          <cell r="W960" t="str">
            <v/>
          </cell>
        </row>
        <row r="961">
          <cell r="B961">
            <v>65206</v>
          </cell>
          <cell r="C961">
            <v>15</v>
          </cell>
          <cell r="D961" t="str">
            <v>Morgan Stanley SIF Shared</v>
          </cell>
          <cell r="E961" t="str">
            <v>Salem Village II</v>
          </cell>
          <cell r="F961" t="str">
            <v>Salem Village II L.P.</v>
          </cell>
          <cell r="G961" t="str">
            <v>NeighborWorks Omaha (fka New Comm Dev Corp)</v>
          </cell>
          <cell r="H961" t="str">
            <v>Alyssa Brown</v>
          </cell>
          <cell r="I961" t="str">
            <v>Jennifer Rivera</v>
          </cell>
          <cell r="J961" t="str">
            <v>Hamilton Associates, P.C.</v>
          </cell>
          <cell r="K961">
            <v>40505</v>
          </cell>
          <cell r="L961" t="str">
            <v/>
          </cell>
          <cell r="M961" t="str">
            <v>2027</v>
          </cell>
          <cell r="N961" t="str">
            <v>New</v>
          </cell>
          <cell r="O961">
            <v>40878</v>
          </cell>
          <cell r="P961">
            <v>40843</v>
          </cell>
          <cell r="Q961" t="str">
            <v>NO</v>
          </cell>
          <cell r="R961" t="str">
            <v/>
          </cell>
          <cell r="S961"/>
          <cell r="T961" t="str">
            <v>No</v>
          </cell>
          <cell r="U961" t="str">
            <v>No</v>
          </cell>
          <cell r="V961" t="str">
            <v>No</v>
          </cell>
          <cell r="W961" t="str">
            <v/>
          </cell>
        </row>
        <row r="962">
          <cell r="B962">
            <v>65210</v>
          </cell>
          <cell r="C962">
            <v>100</v>
          </cell>
          <cell r="D962" t="str">
            <v>HEF XIII</v>
          </cell>
          <cell r="E962" t="str">
            <v>Bud Bailey Apartments Combined</v>
          </cell>
          <cell r="F962" t="str">
            <v>Bud Bailey Apartments I, LLC</v>
          </cell>
          <cell r="G962" t="str">
            <v>Housing Authority of the County of Salt Lake (HACSL)</v>
          </cell>
          <cell r="H962" t="str">
            <v>Teresa Mondou</v>
          </cell>
          <cell r="I962" t="str">
            <v>Laura Pishion</v>
          </cell>
          <cell r="J962" t="str">
            <v>B2a CPAs</v>
          </cell>
          <cell r="K962">
            <v>41452</v>
          </cell>
          <cell r="L962" t="str">
            <v/>
          </cell>
          <cell r="M962" t="str">
            <v>2028</v>
          </cell>
          <cell r="N962" t="str">
            <v>New</v>
          </cell>
          <cell r="O962">
            <v>41791</v>
          </cell>
          <cell r="P962">
            <v>41831</v>
          </cell>
          <cell r="Q962" t="str">
            <v>YES</v>
          </cell>
          <cell r="R962">
            <v>2022</v>
          </cell>
          <cell r="S962"/>
          <cell r="T962" t="str">
            <v>No</v>
          </cell>
          <cell r="U962" t="str">
            <v>No</v>
          </cell>
          <cell r="V962" t="str">
            <v>No</v>
          </cell>
          <cell r="W962" t="str">
            <v/>
          </cell>
        </row>
        <row r="963">
          <cell r="B963">
            <v>65213</v>
          </cell>
          <cell r="C963">
            <v>100</v>
          </cell>
          <cell r="D963" t="str">
            <v>HEF VII</v>
          </cell>
          <cell r="E963" t="str">
            <v>Mill Creek Apartments (ID)</v>
          </cell>
          <cell r="F963" t="str">
            <v>Northwest Mill Creek LLC</v>
          </cell>
          <cell r="G963" t="str">
            <v>Northwest Real Estate Capital Corp.</v>
          </cell>
          <cell r="H963" t="str">
            <v>Justin Sousley</v>
          </cell>
          <cell r="I963" t="str">
            <v>Laura Pishion</v>
          </cell>
          <cell r="J963" t="str">
            <v>Dauby O' Connor &amp; Zaleski LLC</v>
          </cell>
          <cell r="K963">
            <v>40533</v>
          </cell>
          <cell r="L963" t="str">
            <v/>
          </cell>
          <cell r="M963" t="str">
            <v>2025</v>
          </cell>
          <cell r="N963" t="str">
            <v>Moderate Rehab</v>
          </cell>
          <cell r="O963">
            <v>40756</v>
          </cell>
          <cell r="P963">
            <v>40533</v>
          </cell>
          <cell r="Q963" t="str">
            <v>YES</v>
          </cell>
          <cell r="R963">
            <v>2018</v>
          </cell>
          <cell r="S963">
            <v>2018</v>
          </cell>
          <cell r="T963" t="str">
            <v>Yes</v>
          </cell>
          <cell r="U963" t="str">
            <v>Yes</v>
          </cell>
          <cell r="V963" t="str">
            <v>Yes</v>
          </cell>
          <cell r="W963" t="str">
            <v/>
          </cell>
        </row>
        <row r="964">
          <cell r="B964">
            <v>65214</v>
          </cell>
          <cell r="C964">
            <v>100</v>
          </cell>
          <cell r="D964" t="str">
            <v>HEF VII</v>
          </cell>
          <cell r="E964" t="str">
            <v>Windwood Apartments (ID)</v>
          </cell>
          <cell r="F964" t="str">
            <v>Northwest Windwood LLC</v>
          </cell>
          <cell r="G964" t="str">
            <v>Northwest Real Estate Capital Corp.</v>
          </cell>
          <cell r="H964" t="str">
            <v>Justin Sousley</v>
          </cell>
          <cell r="I964" t="str">
            <v>Laura Pishion</v>
          </cell>
          <cell r="J964" t="str">
            <v>Dauby O' Connor &amp; Zaleski LLC</v>
          </cell>
          <cell r="K964">
            <v>40533</v>
          </cell>
          <cell r="L964" t="str">
            <v/>
          </cell>
          <cell r="M964" t="str">
            <v>2025</v>
          </cell>
          <cell r="N964" t="str">
            <v>Moderate Rehab</v>
          </cell>
          <cell r="O964">
            <v>40695</v>
          </cell>
          <cell r="P964">
            <v>40533</v>
          </cell>
          <cell r="Q964" t="str">
            <v>YES</v>
          </cell>
          <cell r="R964">
            <v>2022</v>
          </cell>
          <cell r="S964"/>
          <cell r="T964" t="str">
            <v>No</v>
          </cell>
          <cell r="U964" t="str">
            <v>No</v>
          </cell>
          <cell r="V964" t="str">
            <v>No</v>
          </cell>
          <cell r="W964" t="str">
            <v/>
          </cell>
        </row>
        <row r="965">
          <cell r="B965">
            <v>65221</v>
          </cell>
          <cell r="C965">
            <v>100</v>
          </cell>
          <cell r="D965" t="str">
            <v>JPMorgan 2011</v>
          </cell>
          <cell r="E965" t="str">
            <v>Mitchell Street Market Lofts</v>
          </cell>
          <cell r="F965" t="str">
            <v>Mitchell Street Market Lofts, LLC</v>
          </cell>
          <cell r="G965" t="str">
            <v>Impact Seven, Inc. (Almena)</v>
          </cell>
          <cell r="H965" t="str">
            <v>Erica Arellano</v>
          </cell>
          <cell r="I965" t="str">
            <v>Jennifer Rivera</v>
          </cell>
          <cell r="J965" t="str">
            <v>Carter and Company CPA LLC</v>
          </cell>
          <cell r="K965">
            <v>40786</v>
          </cell>
          <cell r="L965" t="str">
            <v/>
          </cell>
          <cell r="M965" t="str">
            <v>2026</v>
          </cell>
          <cell r="N965" t="str">
            <v>New</v>
          </cell>
          <cell r="O965">
            <v>41122</v>
          </cell>
          <cell r="P965">
            <v>41117</v>
          </cell>
          <cell r="Q965" t="str">
            <v>NO</v>
          </cell>
          <cell r="R965" t="str">
            <v/>
          </cell>
          <cell r="S965"/>
          <cell r="T965" t="str">
            <v>No</v>
          </cell>
          <cell r="U965" t="str">
            <v>No</v>
          </cell>
          <cell r="V965" t="str">
            <v>No</v>
          </cell>
          <cell r="W965" t="str">
            <v/>
          </cell>
        </row>
        <row r="966">
          <cell r="B966">
            <v>65223</v>
          </cell>
          <cell r="C966">
            <v>100</v>
          </cell>
          <cell r="D966" t="str">
            <v>Wells Fargo SIF II</v>
          </cell>
          <cell r="E966" t="str">
            <v>Keller Plaza</v>
          </cell>
          <cell r="F966" t="str">
            <v>Keller Housing Associates LP</v>
          </cell>
          <cell r="G966" t="str">
            <v>Oakland (CA) Housing Authority</v>
          </cell>
          <cell r="H966" t="str">
            <v>Malcolm Wells</v>
          </cell>
          <cell r="I966" t="str">
            <v>Laura Pishion</v>
          </cell>
          <cell r="J966" t="str">
            <v>Armanino LLP</v>
          </cell>
          <cell r="K966">
            <v>40830</v>
          </cell>
          <cell r="L966" t="str">
            <v/>
          </cell>
          <cell r="M966" t="str">
            <v>2026</v>
          </cell>
          <cell r="N966" t="str">
            <v>Substantial Rehab</v>
          </cell>
          <cell r="O966">
            <v>41153</v>
          </cell>
          <cell r="P966">
            <v>40833</v>
          </cell>
          <cell r="Q966" t="str">
            <v>YES</v>
          </cell>
          <cell r="R966">
            <v>2018</v>
          </cell>
          <cell r="S966">
            <v>2018</v>
          </cell>
          <cell r="T966" t="str">
            <v>Yes</v>
          </cell>
          <cell r="U966" t="str">
            <v>Yes</v>
          </cell>
          <cell r="V966" t="str">
            <v>Yes</v>
          </cell>
          <cell r="W966" t="str">
            <v/>
          </cell>
        </row>
        <row r="967">
          <cell r="B967">
            <v>65233</v>
          </cell>
          <cell r="C967">
            <v>100</v>
          </cell>
          <cell r="D967" t="str">
            <v>NEF 2011</v>
          </cell>
          <cell r="E967" t="str">
            <v>Phoenix Apartments (RI)</v>
          </cell>
          <cell r="F967" t="str">
            <v>Phoenix Apartments, L.P.</v>
          </cell>
          <cell r="G967" t="str">
            <v>Omni Development Corporation</v>
          </cell>
          <cell r="H967" t="str">
            <v>Jessica Polak</v>
          </cell>
          <cell r="I967" t="str">
            <v>Tracey Ferrara</v>
          </cell>
          <cell r="J967" t="str">
            <v>Citrin Cooperman</v>
          </cell>
          <cell r="K967">
            <v>40905</v>
          </cell>
          <cell r="L967" t="str">
            <v/>
          </cell>
          <cell r="M967" t="str">
            <v>2026</v>
          </cell>
          <cell r="N967" t="str">
            <v>Substantial Rehab</v>
          </cell>
          <cell r="O967">
            <v>41426</v>
          </cell>
          <cell r="P967">
            <v>41486</v>
          </cell>
          <cell r="Q967" t="str">
            <v>NO</v>
          </cell>
          <cell r="R967" t="str">
            <v/>
          </cell>
          <cell r="S967"/>
          <cell r="T967" t="str">
            <v>No</v>
          </cell>
          <cell r="U967" t="str">
            <v>No</v>
          </cell>
          <cell r="V967" t="str">
            <v>No</v>
          </cell>
          <cell r="W967" t="str">
            <v/>
          </cell>
        </row>
        <row r="968">
          <cell r="B968">
            <v>65241</v>
          </cell>
          <cell r="C968">
            <v>100</v>
          </cell>
          <cell r="D968" t="str">
            <v>Wells Fargo SIF</v>
          </cell>
          <cell r="E968" t="str">
            <v>Long Beach Senior Artists Colony</v>
          </cell>
          <cell r="F968" t="str">
            <v>Long Beach Senior Artists Colony, L.P.</v>
          </cell>
          <cell r="G968" t="str">
            <v>Meta Housing Corporation, Inc.</v>
          </cell>
          <cell r="H968" t="str">
            <v>Gina Nelson</v>
          </cell>
          <cell r="I968" t="str">
            <v>Laura Pishion</v>
          </cell>
          <cell r="J968" t="str">
            <v>Novogradac &amp; Company LLP (Long Beach)</v>
          </cell>
          <cell r="K968">
            <v>40564</v>
          </cell>
          <cell r="L968" t="str">
            <v/>
          </cell>
          <cell r="M968" t="str">
            <v>2027</v>
          </cell>
          <cell r="N968" t="str">
            <v>New</v>
          </cell>
          <cell r="O968">
            <v>41306</v>
          </cell>
          <cell r="P968">
            <v>41271</v>
          </cell>
          <cell r="Q968" t="str">
            <v>YES</v>
          </cell>
          <cell r="R968">
            <v>2022</v>
          </cell>
          <cell r="S968"/>
          <cell r="T968" t="str">
            <v>No</v>
          </cell>
          <cell r="U968" t="str">
            <v>No</v>
          </cell>
          <cell r="V968" t="str">
            <v>No</v>
          </cell>
          <cell r="W968" t="str">
            <v/>
          </cell>
        </row>
        <row r="969">
          <cell r="B969">
            <v>65242</v>
          </cell>
          <cell r="C969">
            <v>100</v>
          </cell>
          <cell r="D969" t="str">
            <v>Wells Fargo SIF</v>
          </cell>
          <cell r="E969" t="str">
            <v>Long Beach &amp; Anaheim Senior Housing</v>
          </cell>
          <cell r="F969" t="str">
            <v>Long Beach Regal, L.P.</v>
          </cell>
          <cell r="G969" t="str">
            <v>Meta Housing Corporation, Inc.</v>
          </cell>
          <cell r="H969" t="str">
            <v>Gina Nelson</v>
          </cell>
          <cell r="I969" t="str">
            <v>Laura Pishion</v>
          </cell>
          <cell r="J969" t="str">
            <v>Novogradac &amp; Company LLP (Long Beach)</v>
          </cell>
          <cell r="K969">
            <v>40564</v>
          </cell>
          <cell r="L969" t="str">
            <v/>
          </cell>
          <cell r="M969" t="str">
            <v>2027</v>
          </cell>
          <cell r="N969" t="str">
            <v>New</v>
          </cell>
          <cell r="O969">
            <v>41183</v>
          </cell>
          <cell r="P969">
            <v>41213</v>
          </cell>
          <cell r="Q969" t="str">
            <v>YES</v>
          </cell>
          <cell r="R969">
            <v>2018</v>
          </cell>
          <cell r="S969">
            <v>2018</v>
          </cell>
          <cell r="T969" t="str">
            <v>Yes</v>
          </cell>
          <cell r="U969" t="str">
            <v>Yes</v>
          </cell>
          <cell r="V969" t="str">
            <v>Yes</v>
          </cell>
          <cell r="W969" t="str">
            <v/>
          </cell>
        </row>
        <row r="970">
          <cell r="B970">
            <v>65246</v>
          </cell>
          <cell r="C970">
            <v>100</v>
          </cell>
          <cell r="D970" t="str">
            <v>JPMorgan 2011</v>
          </cell>
          <cell r="E970" t="str">
            <v xml:space="preserve">Williams Apartments (fka Pontius) </v>
          </cell>
          <cell r="F970" t="str">
            <v>Pontius LLC</v>
          </cell>
          <cell r="G970" t="str">
            <v>Plymouth Housing Group (PHG)</v>
          </cell>
          <cell r="H970" t="str">
            <v>Lisa Robinson</v>
          </cell>
          <cell r="I970" t="str">
            <v>Laura Pishion</v>
          </cell>
          <cell r="J970" t="str">
            <v>Dauby O' Connor &amp; Zaleski LLC</v>
          </cell>
          <cell r="K970">
            <v>40934</v>
          </cell>
          <cell r="L970" t="str">
            <v/>
          </cell>
          <cell r="M970" t="str">
            <v>2027</v>
          </cell>
          <cell r="N970" t="str">
            <v>New</v>
          </cell>
          <cell r="O970">
            <v>41334</v>
          </cell>
          <cell r="P970">
            <v>41288</v>
          </cell>
          <cell r="Q970" t="str">
            <v>NO</v>
          </cell>
          <cell r="R970" t="str">
            <v/>
          </cell>
          <cell r="S970"/>
          <cell r="T970" t="str">
            <v>No</v>
          </cell>
          <cell r="U970" t="str">
            <v>No</v>
          </cell>
          <cell r="V970" t="str">
            <v>No</v>
          </cell>
          <cell r="W970" t="str">
            <v/>
          </cell>
        </row>
        <row r="971">
          <cell r="B971">
            <v>65247</v>
          </cell>
          <cell r="C971">
            <v>100</v>
          </cell>
          <cell r="D971" t="str">
            <v>NEF 2011</v>
          </cell>
          <cell r="E971" t="str">
            <v>Zion Gardens (TX)</v>
          </cell>
          <cell r="F971" t="str">
            <v>Zion Gardens, Ltd.</v>
          </cell>
          <cell r="G971" t="str">
            <v>Integrated Real Estate Group</v>
          </cell>
          <cell r="H971" t="str">
            <v>Alyssa Brown</v>
          </cell>
          <cell r="I971" t="str">
            <v>Jennifer Rivera</v>
          </cell>
          <cell r="J971" t="str">
            <v>Novogradac &amp; Company LLP (Austin)</v>
          </cell>
          <cell r="K971">
            <v>40891</v>
          </cell>
          <cell r="L971" t="str">
            <v/>
          </cell>
          <cell r="M971" t="str">
            <v>2028</v>
          </cell>
          <cell r="N971" t="str">
            <v>New</v>
          </cell>
          <cell r="O971">
            <v>41214</v>
          </cell>
          <cell r="P971">
            <v>41274</v>
          </cell>
          <cell r="Q971" t="str">
            <v>NO</v>
          </cell>
          <cell r="R971" t="str">
            <v/>
          </cell>
          <cell r="S971"/>
          <cell r="T971" t="str">
            <v>No</v>
          </cell>
          <cell r="U971" t="str">
            <v>No</v>
          </cell>
          <cell r="V971" t="str">
            <v>No</v>
          </cell>
          <cell r="W971" t="str">
            <v/>
          </cell>
        </row>
        <row r="972">
          <cell r="B972">
            <v>65252</v>
          </cell>
          <cell r="C972">
            <v>100</v>
          </cell>
          <cell r="D972" t="str">
            <v>BAF II Fund</v>
          </cell>
          <cell r="E972" t="str">
            <v>Greenway of Burlington (aka Stone Gardens)</v>
          </cell>
          <cell r="F972" t="str">
            <v>Greenway of Burlington Associates, L.P.</v>
          </cell>
          <cell r="G972" t="str">
            <v>Newbury Management Company</v>
          </cell>
          <cell r="H972" t="str">
            <v>Kelly Wiegman</v>
          </cell>
          <cell r="I972" t="str">
            <v>Jennifer Rivera</v>
          </cell>
          <cell r="J972" t="str">
            <v>McGowen Hurst Clark &amp; Smith, P.C.</v>
          </cell>
          <cell r="K972">
            <v>40773</v>
          </cell>
          <cell r="L972" t="str">
            <v/>
          </cell>
          <cell r="M972" t="str">
            <v>2027</v>
          </cell>
          <cell r="N972" t="str">
            <v>Substantial Rehab</v>
          </cell>
          <cell r="O972">
            <v>41183</v>
          </cell>
          <cell r="P972">
            <v>41184</v>
          </cell>
          <cell r="Q972" t="str">
            <v>NO</v>
          </cell>
          <cell r="R972" t="str">
            <v/>
          </cell>
          <cell r="S972"/>
          <cell r="T972" t="str">
            <v>No</v>
          </cell>
          <cell r="U972" t="str">
            <v>No</v>
          </cell>
          <cell r="V972" t="str">
            <v>No</v>
          </cell>
          <cell r="W972" t="str">
            <v/>
          </cell>
        </row>
        <row r="973">
          <cell r="B973">
            <v>65258</v>
          </cell>
          <cell r="C973">
            <v>100</v>
          </cell>
          <cell r="D973" t="str">
            <v>First Niagara SIF (FN acquired by AHP Housing)</v>
          </cell>
          <cell r="E973" t="str">
            <v>NOTA Apartments</v>
          </cell>
          <cell r="F973" t="str">
            <v>NOTA Special Needs Apartments, L.P.</v>
          </cell>
          <cell r="G973" t="str">
            <v>DePaul Properties</v>
          </cell>
          <cell r="H973" t="str">
            <v>Lisa Taylor</v>
          </cell>
          <cell r="I973" t="str">
            <v>Tracey Ferrara</v>
          </cell>
          <cell r="J973" t="str">
            <v>Bonadio &amp; Co LLP</v>
          </cell>
          <cell r="K973">
            <v>40752</v>
          </cell>
          <cell r="L973" t="str">
            <v/>
          </cell>
          <cell r="M973" t="str">
            <v>2027</v>
          </cell>
          <cell r="N973" t="str">
            <v>New</v>
          </cell>
          <cell r="O973">
            <v>41122</v>
          </cell>
          <cell r="P973">
            <v>41088</v>
          </cell>
          <cell r="Q973" t="str">
            <v>YES</v>
          </cell>
          <cell r="R973">
            <v>2018</v>
          </cell>
          <cell r="S973">
            <v>2018</v>
          </cell>
          <cell r="T973" t="str">
            <v>Yes</v>
          </cell>
          <cell r="U973" t="str">
            <v>Yes</v>
          </cell>
          <cell r="V973" t="str">
            <v>Yes</v>
          </cell>
          <cell r="W973" t="str">
            <v/>
          </cell>
        </row>
        <row r="974">
          <cell r="B974">
            <v>65275</v>
          </cell>
          <cell r="C974">
            <v>100</v>
          </cell>
          <cell r="D974" t="str">
            <v>BAF III Fund</v>
          </cell>
          <cell r="E974" t="str">
            <v>Beloit Apartments Phase II</v>
          </cell>
          <cell r="F974" t="str">
            <v>Beloit Apartments Redevelopment-Phase 2, LLC</v>
          </cell>
          <cell r="G974" t="str">
            <v>CDA of the City of Beloit (WI)</v>
          </cell>
          <cell r="H974" t="str">
            <v>Samuel Stephens</v>
          </cell>
          <cell r="I974" t="str">
            <v>Jennifer Rivera</v>
          </cell>
          <cell r="J974" t="str">
            <v>SVA Certified Public Accountants</v>
          </cell>
          <cell r="K974">
            <v>40830</v>
          </cell>
          <cell r="L974" t="str">
            <v/>
          </cell>
          <cell r="M974" t="str">
            <v>2026</v>
          </cell>
          <cell r="N974" t="str">
            <v>New</v>
          </cell>
          <cell r="O974">
            <v>41091</v>
          </cell>
          <cell r="P974">
            <v>41142</v>
          </cell>
          <cell r="Q974" t="str">
            <v>NO</v>
          </cell>
          <cell r="R974" t="str">
            <v/>
          </cell>
          <cell r="S974"/>
          <cell r="T974" t="str">
            <v>No</v>
          </cell>
          <cell r="U974" t="str">
            <v>No</v>
          </cell>
          <cell r="V974" t="str">
            <v>No</v>
          </cell>
          <cell r="W974" t="str">
            <v/>
          </cell>
        </row>
        <row r="975">
          <cell r="B975">
            <v>65276</v>
          </cell>
          <cell r="C975">
            <v>100</v>
          </cell>
          <cell r="D975" t="str">
            <v>Wells Fargo SIF II</v>
          </cell>
          <cell r="E975" t="str">
            <v>Sibley Parkway Apartments</v>
          </cell>
          <cell r="F975" t="str">
            <v>Sibley Parkway Apartments Limited Partnership</v>
          </cell>
          <cell r="G975" t="str">
            <v>Southwest Minnesota Housing Partnership</v>
          </cell>
          <cell r="H975" t="str">
            <v>Samuel Stephens</v>
          </cell>
          <cell r="I975" t="str">
            <v>Jennifer Rivera</v>
          </cell>
          <cell r="J975" t="str">
            <v>Baker Tilly Virchow Krause, LLP (Minneapolis)</v>
          </cell>
          <cell r="K975">
            <v>40854</v>
          </cell>
          <cell r="L975" t="str">
            <v/>
          </cell>
          <cell r="M975" t="str">
            <v>2027</v>
          </cell>
          <cell r="N975" t="str">
            <v>New</v>
          </cell>
          <cell r="O975">
            <v>41214</v>
          </cell>
          <cell r="P975">
            <v>41253</v>
          </cell>
          <cell r="Q975" t="str">
            <v>NO</v>
          </cell>
          <cell r="R975" t="str">
            <v/>
          </cell>
          <cell r="S975"/>
          <cell r="T975" t="str">
            <v>No</v>
          </cell>
          <cell r="U975" t="str">
            <v>No</v>
          </cell>
          <cell r="V975" t="str">
            <v>No</v>
          </cell>
          <cell r="W975" t="str">
            <v/>
          </cell>
        </row>
        <row r="976">
          <cell r="B976">
            <v>65278</v>
          </cell>
          <cell r="C976">
            <v>100</v>
          </cell>
          <cell r="D976" t="str">
            <v>NEF 2011</v>
          </cell>
          <cell r="E976" t="str">
            <v>Fort Road Flats (aka PPL West 7th Housing)</v>
          </cell>
          <cell r="F976" t="str">
            <v>PPL West 7th Housing Limited Partnership</v>
          </cell>
          <cell r="G976" t="str">
            <v>Project for Pride in Living, Inc.</v>
          </cell>
          <cell r="H976" t="str">
            <v>Samuel Stephens</v>
          </cell>
          <cell r="I976" t="str">
            <v>Jennifer Rivera</v>
          </cell>
          <cell r="J976" t="str">
            <v>Mahoney Ulbrich Christiansen Russ</v>
          </cell>
          <cell r="K976">
            <v>40897</v>
          </cell>
          <cell r="L976" t="str">
            <v/>
          </cell>
          <cell r="M976" t="str">
            <v>2027</v>
          </cell>
          <cell r="N976" t="str">
            <v>New</v>
          </cell>
          <cell r="O976">
            <v>41244</v>
          </cell>
          <cell r="P976">
            <v>41246</v>
          </cell>
          <cell r="Q976" t="str">
            <v>NO</v>
          </cell>
          <cell r="R976" t="str">
            <v/>
          </cell>
          <cell r="S976"/>
          <cell r="T976" t="str">
            <v>No</v>
          </cell>
          <cell r="U976" t="str">
            <v>No</v>
          </cell>
          <cell r="V976" t="str">
            <v>No</v>
          </cell>
          <cell r="W976" t="str">
            <v/>
          </cell>
        </row>
        <row r="977">
          <cell r="B977">
            <v>65286</v>
          </cell>
          <cell r="C977">
            <v>100</v>
          </cell>
          <cell r="D977" t="str">
            <v>NEF 2011</v>
          </cell>
          <cell r="E977" t="str">
            <v>La Venture Workforce Housing</v>
          </cell>
          <cell r="F977" t="str">
            <v>La Venture Workforce Housing LLC</v>
          </cell>
          <cell r="G977" t="str">
            <v>Catholic Housing Services of Western WA (Archdiocesan HA)</v>
          </cell>
          <cell r="H977" t="str">
            <v>Lisa Robinson</v>
          </cell>
          <cell r="I977" t="str">
            <v>Laura Pishion</v>
          </cell>
          <cell r="J977" t="str">
            <v>CliftonLarsonAllen (Seattle)</v>
          </cell>
          <cell r="K977">
            <v>40758</v>
          </cell>
          <cell r="L977" t="str">
            <v/>
          </cell>
          <cell r="M977" t="str">
            <v>2026</v>
          </cell>
          <cell r="N977" t="str">
            <v>New</v>
          </cell>
          <cell r="O977">
            <v>41061</v>
          </cell>
          <cell r="P977">
            <v>41060</v>
          </cell>
          <cell r="Q977" t="str">
            <v>YES</v>
          </cell>
          <cell r="R977">
            <v>2022</v>
          </cell>
          <cell r="S977"/>
          <cell r="T977" t="str">
            <v>No</v>
          </cell>
          <cell r="U977" t="str">
            <v>No</v>
          </cell>
          <cell r="V977" t="str">
            <v>No</v>
          </cell>
          <cell r="W977" t="str">
            <v/>
          </cell>
        </row>
        <row r="978">
          <cell r="B978">
            <v>65287</v>
          </cell>
          <cell r="C978">
            <v>100</v>
          </cell>
          <cell r="D978" t="str">
            <v>JPM Middle Tier III</v>
          </cell>
          <cell r="E978" t="str">
            <v>The Orchard at Westchase</v>
          </cell>
          <cell r="F978" t="str">
            <v>Orchard Westchase LP</v>
          </cell>
          <cell r="G978" t="str">
            <v>Orchard Communities</v>
          </cell>
          <cell r="H978" t="str">
            <v>Alyssa Brown</v>
          </cell>
          <cell r="I978" t="str">
            <v>Jennifer Rivera</v>
          </cell>
          <cell r="J978" t="str">
            <v>M Group LLP</v>
          </cell>
          <cell r="K978">
            <v>40814</v>
          </cell>
          <cell r="L978" t="str">
            <v/>
          </cell>
          <cell r="M978" t="str">
            <v>2027</v>
          </cell>
          <cell r="N978" t="str">
            <v>New</v>
          </cell>
          <cell r="O978">
            <v>41183</v>
          </cell>
          <cell r="P978">
            <v>41260</v>
          </cell>
          <cell r="Q978" t="str">
            <v>NO</v>
          </cell>
          <cell r="R978" t="str">
            <v/>
          </cell>
          <cell r="S978"/>
          <cell r="T978" t="str">
            <v>No</v>
          </cell>
          <cell r="U978" t="str">
            <v>No</v>
          </cell>
          <cell r="V978" t="str">
            <v>No</v>
          </cell>
          <cell r="W978" t="str">
            <v/>
          </cell>
        </row>
        <row r="979">
          <cell r="B979">
            <v>65291</v>
          </cell>
          <cell r="C979">
            <v>100</v>
          </cell>
          <cell r="D979" t="str">
            <v>BOACHIF VI</v>
          </cell>
          <cell r="E979" t="str">
            <v>Country Club Hills Wellness Center</v>
          </cell>
          <cell r="F979" t="str">
            <v>Country Club Hills Wellness Center, LP</v>
          </cell>
          <cell r="G979" t="str">
            <v>Turnstone Development Corporation</v>
          </cell>
          <cell r="H979" t="str">
            <v>Eileen Kelly</v>
          </cell>
          <cell r="I979" t="str">
            <v>Jennifer Rivera</v>
          </cell>
          <cell r="J979" t="str">
            <v>Haran &amp; Associates, Ltd.</v>
          </cell>
          <cell r="K979">
            <v>40756</v>
          </cell>
          <cell r="L979" t="str">
            <v/>
          </cell>
          <cell r="M979" t="str">
            <v>2028</v>
          </cell>
          <cell r="N979" t="str">
            <v>New</v>
          </cell>
          <cell r="O979">
            <v>41153</v>
          </cell>
          <cell r="P979">
            <v>41164</v>
          </cell>
          <cell r="Q979" t="str">
            <v>YES</v>
          </cell>
          <cell r="R979">
            <v>2018</v>
          </cell>
          <cell r="S979">
            <v>2018</v>
          </cell>
          <cell r="T979" t="str">
            <v>Yes</v>
          </cell>
          <cell r="U979" t="str">
            <v>Yes</v>
          </cell>
          <cell r="V979" t="str">
            <v>Yes</v>
          </cell>
          <cell r="W979" t="str">
            <v/>
          </cell>
        </row>
        <row r="980">
          <cell r="B980">
            <v>65310</v>
          </cell>
          <cell r="C980">
            <v>100</v>
          </cell>
          <cell r="D980" t="str">
            <v>Wells Fargo SIF II</v>
          </cell>
          <cell r="E980" t="str">
            <v>Canby Woods Senior</v>
          </cell>
          <cell r="F980" t="str">
            <v>Canby Woods, LP</v>
          </cell>
          <cell r="G980" t="str">
            <v>Thomas Safran and Associates</v>
          </cell>
          <cell r="H980" t="str">
            <v>Gina Nelson</v>
          </cell>
          <cell r="I980" t="str">
            <v>Laura Pishion</v>
          </cell>
          <cell r="J980" t="str">
            <v>Novogradac &amp; Company LLP (Long Beach)</v>
          </cell>
          <cell r="K980">
            <v>40716</v>
          </cell>
          <cell r="L980" t="str">
            <v/>
          </cell>
          <cell r="M980" t="str">
            <v>2028</v>
          </cell>
          <cell r="N980" t="str">
            <v>New</v>
          </cell>
          <cell r="O980">
            <v>41244</v>
          </cell>
          <cell r="P980">
            <v>41382</v>
          </cell>
          <cell r="Q980" t="str">
            <v>YES</v>
          </cell>
          <cell r="R980">
            <v>2018</v>
          </cell>
          <cell r="S980">
            <v>2019</v>
          </cell>
          <cell r="T980" t="str">
            <v>No</v>
          </cell>
          <cell r="U980" t="str">
            <v>Yes</v>
          </cell>
          <cell r="V980" t="str">
            <v>Yes</v>
          </cell>
          <cell r="W980" t="str">
            <v/>
          </cell>
        </row>
        <row r="981">
          <cell r="B981">
            <v>65323</v>
          </cell>
          <cell r="C981">
            <v>100</v>
          </cell>
          <cell r="D981" t="str">
            <v>TD Banknorth 2012</v>
          </cell>
          <cell r="E981" t="str">
            <v>Benedicts Place</v>
          </cell>
          <cell r="F981" t="str">
            <v>Benedict's Place Urban Renewal, L.P.</v>
          </cell>
          <cell r="G981" t="str">
            <v>The Diocesan Housing Services Corporation of the Diocese of Camden, Inc.</v>
          </cell>
          <cell r="H981" t="str">
            <v>Lisa Griffin</v>
          </cell>
          <cell r="I981" t="str">
            <v>Tracey Ferrara</v>
          </cell>
          <cell r="J981" t="str">
            <v>Baker Tilly Virchow Krause, LLP (Philadephia)</v>
          </cell>
          <cell r="K981">
            <v>41059</v>
          </cell>
          <cell r="L981" t="str">
            <v/>
          </cell>
          <cell r="M981" t="str">
            <v>2028</v>
          </cell>
          <cell r="N981" t="str">
            <v>New</v>
          </cell>
          <cell r="O981">
            <v>41609</v>
          </cell>
          <cell r="P981">
            <v>41509</v>
          </cell>
          <cell r="Q981" t="str">
            <v>YES</v>
          </cell>
          <cell r="R981">
            <v>2018</v>
          </cell>
          <cell r="S981">
            <v>2019</v>
          </cell>
          <cell r="T981"/>
          <cell r="U981" t="str">
            <v>Yes</v>
          </cell>
          <cell r="V981" t="str">
            <v>Yes</v>
          </cell>
          <cell r="W981" t="str">
            <v>Yes</v>
          </cell>
        </row>
        <row r="982">
          <cell r="B982">
            <v>65334</v>
          </cell>
          <cell r="C982">
            <v>100</v>
          </cell>
          <cell r="D982" t="str">
            <v>MetLife II</v>
          </cell>
          <cell r="E982" t="str">
            <v>The Four Sisters</v>
          </cell>
          <cell r="F982" t="str">
            <v>Omni Washington, L.P.</v>
          </cell>
          <cell r="G982" t="str">
            <v>Omni Development Corporation</v>
          </cell>
          <cell r="H982" t="str">
            <v>Jessica Polak</v>
          </cell>
          <cell r="I982" t="str">
            <v>Tracey Ferrara</v>
          </cell>
          <cell r="J982" t="str">
            <v>Citrin Cooperman</v>
          </cell>
          <cell r="K982">
            <v>41376</v>
          </cell>
          <cell r="L982" t="str">
            <v/>
          </cell>
          <cell r="M982" t="str">
            <v>2027</v>
          </cell>
          <cell r="N982" t="str">
            <v>Substantial Rehab</v>
          </cell>
          <cell r="O982">
            <v>41609</v>
          </cell>
          <cell r="P982">
            <v>41971</v>
          </cell>
          <cell r="Q982" t="str">
            <v>YES</v>
          </cell>
          <cell r="R982">
            <v>2018</v>
          </cell>
          <cell r="S982">
            <v>2018</v>
          </cell>
          <cell r="T982" t="str">
            <v>Yes</v>
          </cell>
          <cell r="U982" t="str">
            <v>Yes</v>
          </cell>
          <cell r="V982" t="str">
            <v>Yes</v>
          </cell>
          <cell r="W982" t="str">
            <v/>
          </cell>
        </row>
        <row r="983">
          <cell r="B983">
            <v>65339</v>
          </cell>
          <cell r="C983">
            <v>100</v>
          </cell>
          <cell r="D983" t="str">
            <v>NEF 2011</v>
          </cell>
          <cell r="E983" t="str">
            <v>Creekwood-Phase I</v>
          </cell>
          <cell r="F983" t="str">
            <v>Creekwood I LLC</v>
          </cell>
          <cell r="G983" t="str">
            <v>Norstar Development USA</v>
          </cell>
          <cell r="H983" t="str">
            <v>Judy Jackson</v>
          </cell>
          <cell r="I983" t="str">
            <v>Tracey Ferrara</v>
          </cell>
          <cell r="J983" t="str">
            <v>Tidwell Group (Atlanta)</v>
          </cell>
          <cell r="K983">
            <v>40771</v>
          </cell>
          <cell r="L983" t="str">
            <v/>
          </cell>
          <cell r="M983" t="str">
            <v>2028</v>
          </cell>
          <cell r="N983" t="str">
            <v>New</v>
          </cell>
          <cell r="O983" t="str">
            <v/>
          </cell>
          <cell r="P983">
            <v>41331</v>
          </cell>
          <cell r="Q983" t="str">
            <v>NO</v>
          </cell>
          <cell r="R983" t="str">
            <v/>
          </cell>
          <cell r="S983"/>
          <cell r="T983" t="str">
            <v>No</v>
          </cell>
          <cell r="U983" t="str">
            <v>No</v>
          </cell>
          <cell r="V983" t="str">
            <v>No</v>
          </cell>
          <cell r="W983" t="str">
            <v/>
          </cell>
        </row>
        <row r="984">
          <cell r="B984">
            <v>65345</v>
          </cell>
          <cell r="C984">
            <v>75</v>
          </cell>
          <cell r="D984" t="str">
            <v>NEF 2011</v>
          </cell>
          <cell r="E984" t="str">
            <v>Olney Village Apartments</v>
          </cell>
          <cell r="F984" t="str">
            <v>Olney Village LP</v>
          </cell>
          <cell r="G984" t="str">
            <v>One Neighborhood Builders / OHC</v>
          </cell>
          <cell r="H984" t="str">
            <v>Kimberly Pereira</v>
          </cell>
          <cell r="I984" t="str">
            <v>Tracey Ferrara</v>
          </cell>
          <cell r="J984" t="str">
            <v>D'Ambra CPA</v>
          </cell>
          <cell r="K984">
            <v>41030</v>
          </cell>
          <cell r="L984" t="str">
            <v/>
          </cell>
          <cell r="M984" t="str">
            <v>2026</v>
          </cell>
          <cell r="N984" t="str">
            <v>Gut Rehab</v>
          </cell>
          <cell r="O984">
            <v>41395</v>
          </cell>
          <cell r="P984">
            <v>41394</v>
          </cell>
          <cell r="Q984" t="str">
            <v>YES</v>
          </cell>
          <cell r="R984">
            <v>2022</v>
          </cell>
          <cell r="S984"/>
          <cell r="T984" t="str">
            <v>No</v>
          </cell>
          <cell r="U984" t="str">
            <v>No</v>
          </cell>
          <cell r="V984" t="str">
            <v>No</v>
          </cell>
          <cell r="W984" t="str">
            <v/>
          </cell>
        </row>
        <row r="985">
          <cell r="B985">
            <v>65345</v>
          </cell>
          <cell r="C985">
            <v>25</v>
          </cell>
          <cell r="D985" t="str">
            <v>TD Banknorth 2012</v>
          </cell>
          <cell r="E985" t="str">
            <v>Olney Village Apartments</v>
          </cell>
          <cell r="F985" t="str">
            <v>Olney Village LP</v>
          </cell>
          <cell r="G985" t="str">
            <v>One Neighborhood Builders / OHC</v>
          </cell>
          <cell r="H985" t="str">
            <v>Kimberly Pereira</v>
          </cell>
          <cell r="I985" t="str">
            <v>Tracey Ferrara</v>
          </cell>
          <cell r="J985" t="str">
            <v>D'Ambra CPA</v>
          </cell>
          <cell r="K985">
            <v>41030</v>
          </cell>
          <cell r="L985" t="str">
            <v/>
          </cell>
          <cell r="M985" t="str">
            <v>2026</v>
          </cell>
          <cell r="N985" t="str">
            <v>Gut Rehab</v>
          </cell>
          <cell r="O985">
            <v>41395</v>
          </cell>
          <cell r="P985">
            <v>41394</v>
          </cell>
          <cell r="Q985" t="str">
            <v>YES</v>
          </cell>
          <cell r="R985">
            <v>2022</v>
          </cell>
          <cell r="S985"/>
          <cell r="T985" t="str">
            <v>No</v>
          </cell>
          <cell r="U985" t="str">
            <v>No</v>
          </cell>
          <cell r="V985" t="str">
            <v>No</v>
          </cell>
          <cell r="W985" t="str">
            <v/>
          </cell>
        </row>
        <row r="986">
          <cell r="B986">
            <v>65350</v>
          </cell>
          <cell r="C986">
            <v>100</v>
          </cell>
          <cell r="D986" t="str">
            <v>HEF VIII</v>
          </cell>
          <cell r="E986" t="str">
            <v>Brookside Court</v>
          </cell>
          <cell r="F986" t="str">
            <v xml:space="preserve">Brookside Senior Housing Limited Partnership </v>
          </cell>
          <cell r="G986" t="str">
            <v>NeighborWorks Umpqua (fka Umpqua CDC)</v>
          </cell>
          <cell r="H986" t="str">
            <v>Melanie Niemeyer</v>
          </cell>
          <cell r="I986" t="str">
            <v>Laura Pishion</v>
          </cell>
          <cell r="J986" t="str">
            <v>CohnReznick (Sacramento)</v>
          </cell>
          <cell r="K986">
            <v>40686</v>
          </cell>
          <cell r="L986" t="str">
            <v/>
          </cell>
          <cell r="M986" t="str">
            <v>2027</v>
          </cell>
          <cell r="N986" t="str">
            <v>Substantial Rehab</v>
          </cell>
          <cell r="O986">
            <v>41000</v>
          </cell>
          <cell r="P986">
            <v>40956</v>
          </cell>
          <cell r="Q986" t="str">
            <v>YES</v>
          </cell>
          <cell r="R986">
            <v>2022</v>
          </cell>
          <cell r="S986"/>
          <cell r="T986" t="str">
            <v>No</v>
          </cell>
          <cell r="U986" t="str">
            <v>No</v>
          </cell>
          <cell r="V986" t="str">
            <v>No</v>
          </cell>
          <cell r="W986" t="str">
            <v/>
          </cell>
        </row>
        <row r="987">
          <cell r="B987">
            <v>65351</v>
          </cell>
          <cell r="C987">
            <v>100</v>
          </cell>
          <cell r="D987" t="str">
            <v>BAF III Fund</v>
          </cell>
          <cell r="E987" t="str">
            <v>Grandview Apartments II (VI)</v>
          </cell>
          <cell r="F987" t="str">
            <v>Reliance-Grandview 2 Associates, LLLP</v>
          </cell>
          <cell r="G987" t="str">
            <v>Virgin Islands Housing Management, Inc (VIHM)</v>
          </cell>
          <cell r="H987" t="str">
            <v>Tracey Ferrara</v>
          </cell>
          <cell r="I987" t="str">
            <v>Tracey Ferrara</v>
          </cell>
          <cell r="J987" t="str">
            <v>RubinBrown LLP (St. Louis)</v>
          </cell>
          <cell r="K987">
            <v>40896</v>
          </cell>
          <cell r="L987" t="str">
            <v/>
          </cell>
          <cell r="M987" t="str">
            <v>2026</v>
          </cell>
          <cell r="N987" t="str">
            <v>New</v>
          </cell>
          <cell r="O987">
            <v>41244</v>
          </cell>
          <cell r="P987">
            <v>41246</v>
          </cell>
          <cell r="Q987" t="str">
            <v>NO</v>
          </cell>
          <cell r="R987" t="str">
            <v/>
          </cell>
          <cell r="S987"/>
          <cell r="T987" t="str">
            <v>No</v>
          </cell>
          <cell r="U987" t="str">
            <v>No</v>
          </cell>
          <cell r="V987" t="str">
            <v>No</v>
          </cell>
          <cell r="W987" t="str">
            <v/>
          </cell>
        </row>
        <row r="988">
          <cell r="B988">
            <v>65354</v>
          </cell>
          <cell r="C988">
            <v>100</v>
          </cell>
          <cell r="D988" t="str">
            <v>Wells Fargo SIF II</v>
          </cell>
          <cell r="E988" t="str">
            <v>Lewis Court Apartments</v>
          </cell>
          <cell r="F988" t="str">
            <v>Lewis Court Apartments LLLP</v>
          </cell>
          <cell r="G988" t="str">
            <v>Jefferson County (CO) Housing Authority</v>
          </cell>
          <cell r="H988" t="str">
            <v>Melanie Niemeyer</v>
          </cell>
          <cell r="I988" t="str">
            <v>Laura Pishion</v>
          </cell>
          <cell r="J988" t="str">
            <v>Eide Bailly LLP (Fargo/Bismarck)</v>
          </cell>
          <cell r="K988">
            <v>40758</v>
          </cell>
          <cell r="L988" t="str">
            <v/>
          </cell>
          <cell r="M988" t="str">
            <v>2026</v>
          </cell>
          <cell r="N988" t="str">
            <v>New</v>
          </cell>
          <cell r="O988">
            <v>41061</v>
          </cell>
          <cell r="P988">
            <v>41060</v>
          </cell>
          <cell r="Q988" t="str">
            <v>NO</v>
          </cell>
          <cell r="R988" t="str">
            <v/>
          </cell>
          <cell r="S988"/>
          <cell r="T988" t="str">
            <v>No</v>
          </cell>
          <cell r="U988" t="str">
            <v>No</v>
          </cell>
          <cell r="V988" t="str">
            <v>No</v>
          </cell>
          <cell r="W988" t="str">
            <v/>
          </cell>
        </row>
        <row r="989">
          <cell r="B989">
            <v>65355</v>
          </cell>
          <cell r="C989">
            <v>100</v>
          </cell>
          <cell r="D989" t="str">
            <v>GS-NYEF Fund 2009 LLC</v>
          </cell>
          <cell r="E989" t="str">
            <v>West 132nd Street</v>
          </cell>
          <cell r="F989" t="str">
            <v>West 132nd Street Cluster L.P.</v>
          </cell>
          <cell r="G989" t="str">
            <v>N.Y. Residential Property Works Inc.</v>
          </cell>
          <cell r="H989" t="str">
            <v>Jamilah Diallobe</v>
          </cell>
          <cell r="I989" t="str">
            <v>Tania Garrido</v>
          </cell>
          <cell r="J989" t="str">
            <v>Tyrone Anthony Sellers, CPA</v>
          </cell>
          <cell r="K989">
            <v>40556</v>
          </cell>
          <cell r="L989" t="str">
            <v/>
          </cell>
          <cell r="M989" t="str">
            <v>2025</v>
          </cell>
          <cell r="N989" t="str">
            <v>Substantial Rehab</v>
          </cell>
          <cell r="O989" t="str">
            <v/>
          </cell>
          <cell r="P989">
            <v>39982</v>
          </cell>
          <cell r="Q989" t="str">
            <v>NO</v>
          </cell>
          <cell r="R989" t="str">
            <v/>
          </cell>
          <cell r="S989"/>
          <cell r="T989" t="str">
            <v>No</v>
          </cell>
          <cell r="U989" t="str">
            <v>No</v>
          </cell>
          <cell r="V989" t="str">
            <v>No</v>
          </cell>
          <cell r="W989" t="str">
            <v/>
          </cell>
        </row>
        <row r="990">
          <cell r="B990">
            <v>65356</v>
          </cell>
          <cell r="C990">
            <v>100</v>
          </cell>
          <cell r="D990" t="str">
            <v>JPMorgan 2012</v>
          </cell>
          <cell r="E990" t="str">
            <v>Frank Luke Senior Housing (aka Aeroterra Senior Village)</v>
          </cell>
          <cell r="F990" t="str">
            <v>PERC Frank Luke Addition LLC</v>
          </cell>
          <cell r="G990" t="str">
            <v>City of Phoenix Dep't of Housing (AZ)</v>
          </cell>
          <cell r="H990" t="str">
            <v>Wade Okada</v>
          </cell>
          <cell r="I990" t="str">
            <v>Laura Pishion</v>
          </cell>
          <cell r="J990" t="str">
            <v>Novogradac &amp; Company LLP (Long Beach)</v>
          </cell>
          <cell r="K990">
            <v>40994</v>
          </cell>
          <cell r="L990" t="str">
            <v/>
          </cell>
          <cell r="M990" t="str">
            <v>2027</v>
          </cell>
          <cell r="N990" t="str">
            <v>New</v>
          </cell>
          <cell r="O990">
            <v>41183</v>
          </cell>
          <cell r="P990">
            <v>41256</v>
          </cell>
          <cell r="Q990" t="str">
            <v>NO</v>
          </cell>
          <cell r="R990" t="str">
            <v/>
          </cell>
          <cell r="S990"/>
          <cell r="T990" t="str">
            <v>No</v>
          </cell>
          <cell r="U990" t="str">
            <v>No</v>
          </cell>
          <cell r="V990" t="str">
            <v>No</v>
          </cell>
          <cell r="W990" t="str">
            <v/>
          </cell>
        </row>
        <row r="991">
          <cell r="B991">
            <v>65368</v>
          </cell>
          <cell r="C991">
            <v>100</v>
          </cell>
          <cell r="D991" t="str">
            <v>JPMorgan 2012</v>
          </cell>
          <cell r="E991" t="str">
            <v>UL2 - Urban Living on Second Ave</v>
          </cell>
          <cell r="F991" t="str">
            <v>650 N. Second Avenue, LP</v>
          </cell>
          <cell r="G991" t="str">
            <v>Native American Connections, Inc.</v>
          </cell>
          <cell r="H991" t="str">
            <v>Wade Okada</v>
          </cell>
          <cell r="I991" t="str">
            <v>Laura Pishion</v>
          </cell>
          <cell r="J991" t="str">
            <v>Eide Bailly LLP (Fargo/Bismarck)</v>
          </cell>
          <cell r="K991">
            <v>41142</v>
          </cell>
          <cell r="L991" t="str">
            <v/>
          </cell>
          <cell r="M991" t="str">
            <v>2028</v>
          </cell>
          <cell r="N991" t="str">
            <v>New</v>
          </cell>
          <cell r="O991">
            <v>41579</v>
          </cell>
          <cell r="P991">
            <v>41638</v>
          </cell>
          <cell r="Q991" t="str">
            <v>NO</v>
          </cell>
          <cell r="R991" t="str">
            <v/>
          </cell>
          <cell r="S991"/>
          <cell r="T991" t="str">
            <v>No</v>
          </cell>
          <cell r="U991" t="str">
            <v>No</v>
          </cell>
          <cell r="V991" t="str">
            <v>No</v>
          </cell>
          <cell r="W991" t="str">
            <v/>
          </cell>
        </row>
        <row r="992">
          <cell r="B992">
            <v>65379</v>
          </cell>
          <cell r="C992">
            <v>100</v>
          </cell>
          <cell r="D992" t="str">
            <v>BOACHIF VI</v>
          </cell>
          <cell r="E992" t="str">
            <v>Serrano Woods</v>
          </cell>
          <cell r="F992" t="str">
            <v xml:space="preserve">Serrano Woods, L.P. </v>
          </cell>
          <cell r="G992" t="str">
            <v>Orange Housing Development Corporation (OHDC)</v>
          </cell>
          <cell r="H992" t="str">
            <v>Gina Nelson</v>
          </cell>
          <cell r="I992" t="str">
            <v>Laura Pishion</v>
          </cell>
          <cell r="J992" t="str">
            <v>Keller &amp; Associates, LLP</v>
          </cell>
          <cell r="K992">
            <v>40885</v>
          </cell>
          <cell r="L992" t="str">
            <v/>
          </cell>
          <cell r="M992" t="str">
            <v>2028</v>
          </cell>
          <cell r="N992" t="str">
            <v>New</v>
          </cell>
          <cell r="O992">
            <v>41334</v>
          </cell>
          <cell r="P992">
            <v>41309</v>
          </cell>
          <cell r="Q992" t="str">
            <v>NO</v>
          </cell>
          <cell r="R992" t="str">
            <v/>
          </cell>
          <cell r="S992"/>
          <cell r="T992" t="str">
            <v>No</v>
          </cell>
          <cell r="U992" t="str">
            <v>No</v>
          </cell>
          <cell r="V992" t="str">
            <v>No</v>
          </cell>
          <cell r="W992" t="str">
            <v/>
          </cell>
        </row>
        <row r="993">
          <cell r="B993">
            <v>65380</v>
          </cell>
          <cell r="C993">
            <v>100</v>
          </cell>
          <cell r="D993" t="str">
            <v>NEF 2011</v>
          </cell>
          <cell r="E993" t="str">
            <v>Cedar Creek Apartments (NM)</v>
          </cell>
          <cell r="F993" t="str">
            <v>Cedar Creek Housing, LLC</v>
          </cell>
          <cell r="G993" t="str">
            <v>Bethel Development, Inc.</v>
          </cell>
          <cell r="H993" t="str">
            <v>Teresa Mondou</v>
          </cell>
          <cell r="I993" t="str">
            <v>Laura Pishion</v>
          </cell>
          <cell r="J993" t="str">
            <v>Tidwell Group (Columbus, OH)</v>
          </cell>
          <cell r="K993">
            <v>40862</v>
          </cell>
          <cell r="L993" t="str">
            <v/>
          </cell>
          <cell r="M993" t="str">
            <v>2027</v>
          </cell>
          <cell r="N993" t="str">
            <v>Moderate Rehab</v>
          </cell>
          <cell r="O993">
            <v>41456</v>
          </cell>
          <cell r="P993">
            <v>41348</v>
          </cell>
          <cell r="Q993" t="str">
            <v>YES</v>
          </cell>
          <cell r="R993">
            <v>2022</v>
          </cell>
          <cell r="S993"/>
          <cell r="T993" t="str">
            <v>No</v>
          </cell>
          <cell r="U993" t="str">
            <v>No</v>
          </cell>
          <cell r="V993" t="str">
            <v>No</v>
          </cell>
          <cell r="W993" t="str">
            <v/>
          </cell>
        </row>
        <row r="994">
          <cell r="B994">
            <v>65386</v>
          </cell>
          <cell r="C994">
            <v>100</v>
          </cell>
          <cell r="D994" t="str">
            <v>BAF III Fund</v>
          </cell>
          <cell r="E994" t="str">
            <v>Casa del Sol (AZ)</v>
          </cell>
          <cell r="F994" t="str">
            <v>CDS Partners LP</v>
          </cell>
          <cell r="G994" t="str">
            <v>Walling Affordable Communities, LP</v>
          </cell>
          <cell r="H994" t="str">
            <v>Wade Okada</v>
          </cell>
          <cell r="I994" t="str">
            <v>Laura Pishion</v>
          </cell>
          <cell r="J994" t="str">
            <v>C. Wesley Addison, P.C.</v>
          </cell>
          <cell r="K994">
            <v>40907</v>
          </cell>
          <cell r="L994" t="str">
            <v/>
          </cell>
          <cell r="M994" t="str">
            <v>2027</v>
          </cell>
          <cell r="N994" t="str">
            <v>New</v>
          </cell>
          <cell r="O994">
            <v>41214</v>
          </cell>
          <cell r="P994">
            <v>41258</v>
          </cell>
          <cell r="Q994" t="str">
            <v>NO</v>
          </cell>
          <cell r="R994" t="str">
            <v/>
          </cell>
          <cell r="S994"/>
          <cell r="T994" t="str">
            <v>No</v>
          </cell>
          <cell r="U994" t="str">
            <v>No</v>
          </cell>
          <cell r="V994" t="str">
            <v>No</v>
          </cell>
          <cell r="W994" t="str">
            <v/>
          </cell>
        </row>
        <row r="995">
          <cell r="B995">
            <v>65391</v>
          </cell>
          <cell r="C995">
            <v>100</v>
          </cell>
          <cell r="D995" t="str">
            <v>TD Banknorth 2012</v>
          </cell>
          <cell r="E995" t="str">
            <v xml:space="preserve">Villanueva Townhouse Preservation </v>
          </cell>
          <cell r="F995" t="str">
            <v>Tillmon Villanueva Limited Partnership</v>
          </cell>
          <cell r="G995" t="str">
            <v>Womens Community Revitalization Project</v>
          </cell>
          <cell r="H995" t="str">
            <v>Lisa Griffin</v>
          </cell>
          <cell r="I995" t="str">
            <v>Tracey Ferrara</v>
          </cell>
          <cell r="J995" t="str">
            <v>Katherine R. Conlon, CPA</v>
          </cell>
          <cell r="K995">
            <v>41037</v>
          </cell>
          <cell r="L995" t="str">
            <v/>
          </cell>
          <cell r="M995" t="str">
            <v>2028</v>
          </cell>
          <cell r="N995" t="str">
            <v>Substantial Rehab</v>
          </cell>
          <cell r="O995">
            <v>41579</v>
          </cell>
          <cell r="P995">
            <v>41518</v>
          </cell>
          <cell r="Q995" t="str">
            <v>NO</v>
          </cell>
          <cell r="R995" t="str">
            <v/>
          </cell>
          <cell r="S995"/>
          <cell r="T995"/>
          <cell r="U995" t="str">
            <v>No</v>
          </cell>
          <cell r="V995" t="str">
            <v>No</v>
          </cell>
          <cell r="W995" t="str">
            <v/>
          </cell>
        </row>
        <row r="996">
          <cell r="B996">
            <v>65392</v>
          </cell>
          <cell r="C996">
            <v>100</v>
          </cell>
          <cell r="D996" t="str">
            <v>TD Banknorth 2013</v>
          </cell>
          <cell r="E996" t="str">
            <v>HELP Philadelphia IV</v>
          </cell>
          <cell r="F996" t="str">
            <v>HELP PA IV LP</v>
          </cell>
          <cell r="G996" t="str">
            <v>H.E.L.P. Development Corp.</v>
          </cell>
          <cell r="H996" t="str">
            <v>Lisa Griffin</v>
          </cell>
          <cell r="I996" t="str">
            <v>Tracey Ferrara</v>
          </cell>
          <cell r="J996" t="str">
            <v>CohnReznick (Baltimore)</v>
          </cell>
          <cell r="K996">
            <v>41626</v>
          </cell>
          <cell r="L996" t="str">
            <v/>
          </cell>
          <cell r="M996" t="str">
            <v>2030</v>
          </cell>
          <cell r="N996" t="str">
            <v>New</v>
          </cell>
          <cell r="O996">
            <v>42005</v>
          </cell>
          <cell r="P996">
            <v>42004</v>
          </cell>
          <cell r="Q996" t="str">
            <v>NO</v>
          </cell>
          <cell r="R996" t="str">
            <v/>
          </cell>
          <cell r="S996"/>
          <cell r="T996"/>
          <cell r="U996" t="str">
            <v>No</v>
          </cell>
          <cell r="V996" t="str">
            <v>No</v>
          </cell>
          <cell r="W996" t="str">
            <v>No</v>
          </cell>
        </row>
        <row r="997">
          <cell r="B997">
            <v>65399</v>
          </cell>
          <cell r="C997">
            <v>100</v>
          </cell>
          <cell r="D997" t="str">
            <v>BOACHIF VI</v>
          </cell>
          <cell r="E997" t="str">
            <v>Terraces at Santiago (aka Santa Ana Infill)</v>
          </cell>
          <cell r="F997" t="str">
            <v>Santa Ana WBBB, LP</v>
          </cell>
          <cell r="G997" t="str">
            <v>Orange Housing Development Corporation (OHDC)</v>
          </cell>
          <cell r="H997" t="str">
            <v>Gina Nelson</v>
          </cell>
          <cell r="I997" t="str">
            <v>Laura Pishion</v>
          </cell>
          <cell r="J997" t="str">
            <v>Keller &amp; Associates, LLP</v>
          </cell>
          <cell r="K997">
            <v>40847</v>
          </cell>
          <cell r="L997" t="str">
            <v/>
          </cell>
          <cell r="M997" t="str">
            <v>2028</v>
          </cell>
          <cell r="N997" t="str">
            <v>New</v>
          </cell>
          <cell r="O997">
            <v>41365</v>
          </cell>
          <cell r="P997">
            <v>41307</v>
          </cell>
          <cell r="Q997" t="str">
            <v>NO</v>
          </cell>
          <cell r="R997" t="str">
            <v/>
          </cell>
          <cell r="S997"/>
          <cell r="T997" t="str">
            <v>No</v>
          </cell>
          <cell r="U997" t="str">
            <v>No</v>
          </cell>
          <cell r="V997" t="str">
            <v>No</v>
          </cell>
          <cell r="W997" t="str">
            <v/>
          </cell>
        </row>
        <row r="998">
          <cell r="B998">
            <v>65401</v>
          </cell>
          <cell r="C998">
            <v>100</v>
          </cell>
          <cell r="D998" t="str">
            <v>NEF 2013</v>
          </cell>
          <cell r="E998" t="str">
            <v xml:space="preserve">True Bethel Townhomes </v>
          </cell>
          <cell r="F998" t="str">
            <v>True Bethel Townhomes, LLC</v>
          </cell>
          <cell r="G998" t="str">
            <v>Belmont Housing Resources for WNY, Inc.</v>
          </cell>
          <cell r="H998" t="str">
            <v>Jessica Polak</v>
          </cell>
          <cell r="I998" t="str">
            <v>Tracey Ferrara</v>
          </cell>
          <cell r="J998" t="str">
            <v>Freed Maxick CPAs, PC</v>
          </cell>
          <cell r="K998">
            <v>41213</v>
          </cell>
          <cell r="L998" t="str">
            <v/>
          </cell>
          <cell r="M998" t="str">
            <v>2028</v>
          </cell>
          <cell r="N998" t="str">
            <v>New</v>
          </cell>
          <cell r="O998">
            <v>41548</v>
          </cell>
          <cell r="P998">
            <v>41550</v>
          </cell>
          <cell r="Q998" t="str">
            <v>NO</v>
          </cell>
          <cell r="R998" t="str">
            <v/>
          </cell>
          <cell r="S998"/>
          <cell r="T998" t="str">
            <v>No</v>
          </cell>
          <cell r="U998" t="str">
            <v>No</v>
          </cell>
          <cell r="V998" t="str">
            <v>No</v>
          </cell>
          <cell r="W998" t="str">
            <v/>
          </cell>
        </row>
        <row r="999">
          <cell r="B999">
            <v>65403</v>
          </cell>
          <cell r="C999">
            <v>100</v>
          </cell>
          <cell r="D999" t="str">
            <v>BAF III Fund</v>
          </cell>
          <cell r="E999" t="str">
            <v>Pauline Apartments</v>
          </cell>
          <cell r="F999" t="str">
            <v>Pauline Apartments LDHA LP</v>
          </cell>
          <cell r="G999" t="str">
            <v>Avalon Housing, Inc. (MI)</v>
          </cell>
          <cell r="H999" t="str">
            <v>Erica Arellano</v>
          </cell>
          <cell r="I999" t="str">
            <v>Jennifer Rivera</v>
          </cell>
          <cell r="J999" t="str">
            <v>Polk and Associates PLC</v>
          </cell>
          <cell r="K999">
            <v>41066</v>
          </cell>
          <cell r="L999" t="str">
            <v/>
          </cell>
          <cell r="M999" t="str">
            <v>2029</v>
          </cell>
          <cell r="N999" t="str">
            <v>New</v>
          </cell>
          <cell r="O999">
            <v>41579</v>
          </cell>
          <cell r="P999">
            <v>41632</v>
          </cell>
          <cell r="Q999" t="str">
            <v>YES</v>
          </cell>
          <cell r="R999">
            <v>2022</v>
          </cell>
          <cell r="S999"/>
          <cell r="T999" t="str">
            <v>No</v>
          </cell>
          <cell r="U999" t="str">
            <v>No</v>
          </cell>
          <cell r="V999" t="str">
            <v>No</v>
          </cell>
          <cell r="W999" t="str">
            <v/>
          </cell>
        </row>
        <row r="1000">
          <cell r="B1000">
            <v>65409</v>
          </cell>
          <cell r="C1000">
            <v>100</v>
          </cell>
          <cell r="D1000" t="str">
            <v>BAF III Fund</v>
          </cell>
          <cell r="E1000" t="str">
            <v>Barrington Farms</v>
          </cell>
          <cell r="F1000" t="str">
            <v>Barrington Farms, LP</v>
          </cell>
          <cell r="G1000" t="str">
            <v>Capstone Development Group, LLC</v>
          </cell>
          <cell r="H1000" t="str">
            <v>Eileen Kelly</v>
          </cell>
          <cell r="I1000" t="str">
            <v>Jennifer Rivera</v>
          </cell>
          <cell r="J1000" t="str">
            <v/>
          </cell>
          <cell r="K1000">
            <v>40800</v>
          </cell>
          <cell r="L1000" t="str">
            <v/>
          </cell>
          <cell r="M1000" t="str">
            <v>2027</v>
          </cell>
          <cell r="N1000" t="str">
            <v>New</v>
          </cell>
          <cell r="O1000" t="str">
            <v/>
          </cell>
          <cell r="P1000">
            <v>41060</v>
          </cell>
          <cell r="Q1000" t="str">
            <v>NO</v>
          </cell>
          <cell r="R1000" t="str">
            <v/>
          </cell>
          <cell r="S1000"/>
          <cell r="T1000" t="str">
            <v>No</v>
          </cell>
          <cell r="U1000" t="str">
            <v>No</v>
          </cell>
          <cell r="V1000" t="str">
            <v>No</v>
          </cell>
          <cell r="W1000" t="str">
            <v/>
          </cell>
        </row>
        <row r="1001">
          <cell r="B1001">
            <v>65410</v>
          </cell>
          <cell r="C1001">
            <v>100</v>
          </cell>
          <cell r="D1001" t="str">
            <v>BAF III Fund</v>
          </cell>
          <cell r="E1001" t="str">
            <v>Suncrest Village</v>
          </cell>
          <cell r="F1001" t="str">
            <v>Suncrest Village Associates, L.P.</v>
          </cell>
          <cell r="G1001" t="str">
            <v>Newbury Management Company</v>
          </cell>
          <cell r="H1001" t="str">
            <v>Kelly Wiegman</v>
          </cell>
          <cell r="I1001" t="str">
            <v>Jennifer Rivera</v>
          </cell>
          <cell r="J1001" t="str">
            <v>McGowen Hurst Clark &amp; Smith, P.C.</v>
          </cell>
          <cell r="K1001">
            <v>40711</v>
          </cell>
          <cell r="L1001" t="str">
            <v/>
          </cell>
          <cell r="M1001" t="str">
            <v>2027</v>
          </cell>
          <cell r="N1001" t="str">
            <v>Moderate Rehab</v>
          </cell>
          <cell r="O1001">
            <v>41153</v>
          </cell>
          <cell r="P1001">
            <v>41239</v>
          </cell>
          <cell r="Q1001" t="str">
            <v>NO</v>
          </cell>
          <cell r="R1001" t="str">
            <v/>
          </cell>
          <cell r="S1001"/>
          <cell r="T1001" t="str">
            <v>No</v>
          </cell>
          <cell r="U1001" t="str">
            <v>No</v>
          </cell>
          <cell r="V1001" t="str">
            <v>No</v>
          </cell>
          <cell r="W1001" t="str">
            <v/>
          </cell>
        </row>
        <row r="1002">
          <cell r="B1002">
            <v>65411</v>
          </cell>
          <cell r="C1002">
            <v>100</v>
          </cell>
          <cell r="D1002" t="str">
            <v>BOACHIF VII</v>
          </cell>
          <cell r="E1002" t="str">
            <v>Wales Avenue Residence</v>
          </cell>
          <cell r="F1002" t="str">
            <v>Wales Avenue Housing, L.P.</v>
          </cell>
          <cell r="G1002" t="str">
            <v>Volunteers of America-Greater New York (VOA)</v>
          </cell>
          <cell r="H1002" t="str">
            <v>Lisa Taylor</v>
          </cell>
          <cell r="I1002" t="str">
            <v>Tracey Ferrara</v>
          </cell>
          <cell r="J1002" t="str">
            <v xml:space="preserve">Withum </v>
          </cell>
          <cell r="K1002">
            <v>41361</v>
          </cell>
          <cell r="L1002" t="str">
            <v/>
          </cell>
          <cell r="M1002" t="str">
            <v>2029</v>
          </cell>
          <cell r="N1002" t="str">
            <v>New</v>
          </cell>
          <cell r="O1002">
            <v>41760</v>
          </cell>
          <cell r="P1002">
            <v>42040</v>
          </cell>
          <cell r="Q1002" t="str">
            <v>NO</v>
          </cell>
          <cell r="R1002" t="str">
            <v/>
          </cell>
          <cell r="S1002"/>
          <cell r="T1002" t="str">
            <v>No</v>
          </cell>
          <cell r="U1002" t="str">
            <v>No</v>
          </cell>
          <cell r="V1002" t="str">
            <v>No</v>
          </cell>
          <cell r="W1002" t="str">
            <v/>
          </cell>
        </row>
        <row r="1003">
          <cell r="B1003">
            <v>65412</v>
          </cell>
          <cell r="C1003">
            <v>100</v>
          </cell>
          <cell r="D1003" t="str">
            <v>NEF 2011</v>
          </cell>
          <cell r="E1003" t="str">
            <v>LaSalette Gardens Apartments (KY)</v>
          </cell>
          <cell r="F1003" t="str">
            <v>LGA, LLLP</v>
          </cell>
          <cell r="G1003" t="str">
            <v>Capital Realty Group Inc.</v>
          </cell>
          <cell r="H1003" t="str">
            <v>Alyssa Brown</v>
          </cell>
          <cell r="I1003" t="str">
            <v>Jennifer Rivera</v>
          </cell>
          <cell r="J1003" t="str">
            <v>YH Roth CPA</v>
          </cell>
          <cell r="K1003">
            <v>41011</v>
          </cell>
          <cell r="L1003" t="str">
            <v/>
          </cell>
          <cell r="M1003" t="str">
            <v>2028</v>
          </cell>
          <cell r="N1003" t="str">
            <v>Moderate Rehab</v>
          </cell>
          <cell r="O1003">
            <v>41365</v>
          </cell>
          <cell r="P1003">
            <v>40938</v>
          </cell>
          <cell r="Q1003" t="str">
            <v>NO</v>
          </cell>
          <cell r="R1003" t="str">
            <v/>
          </cell>
          <cell r="S1003"/>
          <cell r="T1003" t="str">
            <v>No</v>
          </cell>
          <cell r="U1003" t="str">
            <v>No</v>
          </cell>
          <cell r="V1003" t="str">
            <v>No</v>
          </cell>
          <cell r="W1003" t="str">
            <v/>
          </cell>
        </row>
        <row r="1004">
          <cell r="B1004">
            <v>65415</v>
          </cell>
          <cell r="C1004">
            <v>100</v>
          </cell>
          <cell r="D1004" t="str">
            <v>NEF 2012</v>
          </cell>
          <cell r="E1004" t="str">
            <v>Riverview Towers (WI)</v>
          </cell>
          <cell r="F1004" t="str">
            <v>Riverview Towers, LLC</v>
          </cell>
          <cell r="G1004" t="str">
            <v>CDA of the City of Wausau</v>
          </cell>
          <cell r="H1004" t="str">
            <v>Samuel Stephens</v>
          </cell>
          <cell r="I1004" t="str">
            <v>Jennifer Rivera</v>
          </cell>
          <cell r="J1004" t="str">
            <v>CliftonLarsonAllen (Wisconsin)</v>
          </cell>
          <cell r="K1004">
            <v>41178</v>
          </cell>
          <cell r="L1004" t="str">
            <v/>
          </cell>
          <cell r="M1004" t="str">
            <v>2027</v>
          </cell>
          <cell r="N1004" t="str">
            <v>Moderate Rehab</v>
          </cell>
          <cell r="O1004">
            <v>41609</v>
          </cell>
          <cell r="P1004">
            <v>41275</v>
          </cell>
          <cell r="Q1004" t="str">
            <v>NO</v>
          </cell>
          <cell r="R1004" t="str">
            <v/>
          </cell>
          <cell r="S1004"/>
          <cell r="T1004" t="str">
            <v>No</v>
          </cell>
          <cell r="U1004" t="str">
            <v>No</v>
          </cell>
          <cell r="V1004" t="str">
            <v>No</v>
          </cell>
          <cell r="W1004" t="str">
            <v/>
          </cell>
        </row>
        <row r="1005">
          <cell r="B1005">
            <v>65424</v>
          </cell>
          <cell r="C1005">
            <v>100</v>
          </cell>
          <cell r="D1005" t="str">
            <v>NEF 2013</v>
          </cell>
          <cell r="E1005" t="str">
            <v>La Posada Apartments II</v>
          </cell>
          <cell r="F1005" t="str">
            <v>Yuma Housing, LLC</v>
          </cell>
          <cell r="G1005" t="str">
            <v>Bethel Development, Inc.</v>
          </cell>
          <cell r="H1005" t="str">
            <v>Teresa Mondou</v>
          </cell>
          <cell r="I1005" t="str">
            <v>Laura Pishion</v>
          </cell>
          <cell r="J1005" t="str">
            <v>Tidwell Group (Columbus, OH)</v>
          </cell>
          <cell r="K1005">
            <v>41207</v>
          </cell>
          <cell r="L1005" t="str">
            <v/>
          </cell>
          <cell r="M1005" t="str">
            <v>2028</v>
          </cell>
          <cell r="N1005" t="str">
            <v>New</v>
          </cell>
          <cell r="O1005">
            <v>41579</v>
          </cell>
          <cell r="P1005">
            <v>41605</v>
          </cell>
          <cell r="Q1005" t="str">
            <v>NO</v>
          </cell>
          <cell r="R1005" t="str">
            <v/>
          </cell>
          <cell r="S1005"/>
          <cell r="T1005" t="str">
            <v>No</v>
          </cell>
          <cell r="U1005" t="str">
            <v>No</v>
          </cell>
          <cell r="V1005" t="str">
            <v>No</v>
          </cell>
          <cell r="W1005" t="str">
            <v/>
          </cell>
        </row>
        <row r="1006">
          <cell r="B1006">
            <v>65427</v>
          </cell>
          <cell r="C1006">
            <v>100</v>
          </cell>
          <cell r="D1006" t="str">
            <v>BAF III Fund</v>
          </cell>
          <cell r="E1006" t="str">
            <v>Southern Valley Townhomes</v>
          </cell>
          <cell r="F1006" t="str">
            <v>Southern Valley Limited Partnership</v>
          </cell>
          <cell r="G1006" t="str">
            <v>The Builder Foundation (NE)</v>
          </cell>
          <cell r="H1006" t="str">
            <v>Alyssa Brown</v>
          </cell>
          <cell r="I1006" t="str">
            <v>Jennifer Rivera</v>
          </cell>
          <cell r="J1006" t="str">
            <v>Schumacher, Smejkal Brockhaus &amp; Herley, PC</v>
          </cell>
          <cell r="K1006">
            <v>40773</v>
          </cell>
          <cell r="L1006" t="str">
            <v/>
          </cell>
          <cell r="M1006" t="str">
            <v>2028</v>
          </cell>
          <cell r="N1006" t="str">
            <v>New</v>
          </cell>
          <cell r="O1006" t="str">
            <v/>
          </cell>
          <cell r="P1006">
            <v>41212</v>
          </cell>
          <cell r="Q1006" t="str">
            <v>NO</v>
          </cell>
          <cell r="R1006" t="str">
            <v/>
          </cell>
          <cell r="S1006"/>
          <cell r="T1006" t="str">
            <v>No</v>
          </cell>
          <cell r="U1006" t="str">
            <v>No</v>
          </cell>
          <cell r="V1006" t="str">
            <v>No</v>
          </cell>
          <cell r="W1006" t="str">
            <v/>
          </cell>
        </row>
        <row r="1007">
          <cell r="B1007">
            <v>65431</v>
          </cell>
          <cell r="C1007">
            <v>100</v>
          </cell>
          <cell r="D1007" t="str">
            <v>NEF 2011</v>
          </cell>
          <cell r="E1007" t="str">
            <v>Perry Street Apartments</v>
          </cell>
          <cell r="F1007" t="str">
            <v>Perry SRO, Ltd</v>
          </cell>
          <cell r="G1007" t="str">
            <v>New Hope Housing, Inc.</v>
          </cell>
          <cell r="H1007" t="str">
            <v>Sandy Baker</v>
          </cell>
          <cell r="I1007" t="str">
            <v>Jennifer Rivera</v>
          </cell>
          <cell r="J1007" t="str">
            <v>Novogradac &amp; Company LLP (Austin)</v>
          </cell>
          <cell r="K1007">
            <v>40760</v>
          </cell>
          <cell r="L1007" t="str">
            <v/>
          </cell>
          <cell r="M1007" t="str">
            <v>2028</v>
          </cell>
          <cell r="N1007" t="str">
            <v>New</v>
          </cell>
          <cell r="O1007" t="str">
            <v/>
          </cell>
          <cell r="P1007">
            <v>41197</v>
          </cell>
          <cell r="Q1007" t="str">
            <v>NO</v>
          </cell>
          <cell r="R1007" t="str">
            <v/>
          </cell>
          <cell r="S1007"/>
          <cell r="T1007" t="str">
            <v>No</v>
          </cell>
          <cell r="U1007" t="str">
            <v>No</v>
          </cell>
          <cell r="V1007" t="str">
            <v>No</v>
          </cell>
          <cell r="W1007" t="str">
            <v/>
          </cell>
        </row>
        <row r="1008">
          <cell r="B1008">
            <v>65434</v>
          </cell>
          <cell r="C1008">
            <v>100</v>
          </cell>
          <cell r="D1008" t="str">
            <v>NEF 2011</v>
          </cell>
          <cell r="E1008" t="str">
            <v>Nordic Hills Apartments</v>
          </cell>
          <cell r="F1008" t="str">
            <v>LSS Housing Tioga, LP</v>
          </cell>
          <cell r="G1008" t="str">
            <v>Lutheran Social Services of North Dakota</v>
          </cell>
          <cell r="H1008" t="str">
            <v>Molly Gillis</v>
          </cell>
          <cell r="I1008" t="str">
            <v>Jennifer Rivera</v>
          </cell>
          <cell r="J1008" t="str">
            <v>Brady, Martz &amp; Associates</v>
          </cell>
          <cell r="K1008">
            <v>40900</v>
          </cell>
          <cell r="L1008" t="str">
            <v/>
          </cell>
          <cell r="M1008" t="str">
            <v>2026</v>
          </cell>
          <cell r="N1008" t="str">
            <v>New</v>
          </cell>
          <cell r="O1008" t="str">
            <v/>
          </cell>
          <cell r="P1008">
            <v>41108</v>
          </cell>
          <cell r="Q1008" t="str">
            <v>NO</v>
          </cell>
          <cell r="R1008" t="str">
            <v/>
          </cell>
          <cell r="S1008"/>
          <cell r="T1008" t="str">
            <v>No</v>
          </cell>
          <cell r="U1008" t="str">
            <v>No</v>
          </cell>
          <cell r="V1008" t="str">
            <v>No</v>
          </cell>
          <cell r="W1008" t="str">
            <v/>
          </cell>
        </row>
        <row r="1009">
          <cell r="B1009">
            <v>65435</v>
          </cell>
          <cell r="C1009">
            <v>100</v>
          </cell>
          <cell r="D1009" t="str">
            <v>Citigroup 2011</v>
          </cell>
          <cell r="E1009" t="str">
            <v>Santa Barbara Palms</v>
          </cell>
          <cell r="F1009" t="str">
            <v>Santa Barbara Palms Limited Partnership</v>
          </cell>
          <cell r="G1009" t="str">
            <v>George Gekakis, Inc. (dba GKS Development, Inc.)</v>
          </cell>
          <cell r="H1009" t="str">
            <v>Gina Nelson</v>
          </cell>
          <cell r="I1009" t="str">
            <v>Laura Pishion</v>
          </cell>
          <cell r="J1009" t="str">
            <v>CohnReznick (Sacramento)</v>
          </cell>
          <cell r="K1009">
            <v>40857</v>
          </cell>
          <cell r="L1009" t="str">
            <v/>
          </cell>
          <cell r="M1009" t="str">
            <v>2028</v>
          </cell>
          <cell r="N1009" t="str">
            <v>New</v>
          </cell>
          <cell r="O1009">
            <v>41244</v>
          </cell>
          <cell r="P1009">
            <v>41325</v>
          </cell>
          <cell r="Q1009" t="str">
            <v>YES</v>
          </cell>
          <cell r="R1009">
            <v>2022</v>
          </cell>
          <cell r="S1009"/>
          <cell r="T1009" t="str">
            <v>No</v>
          </cell>
          <cell r="U1009" t="str">
            <v>No</v>
          </cell>
          <cell r="V1009" t="str">
            <v>No</v>
          </cell>
          <cell r="W1009" t="str">
            <v/>
          </cell>
        </row>
        <row r="1010">
          <cell r="B1010">
            <v>65437</v>
          </cell>
          <cell r="C1010">
            <v>100</v>
          </cell>
          <cell r="D1010" t="str">
            <v>JPMorgan 2011</v>
          </cell>
          <cell r="E1010" t="str">
            <v>Virginia Lake Apts (NV)</v>
          </cell>
          <cell r="F1010" t="str">
            <v>Virginia Lake Senior Partners, a Nevada Limited Partnership</v>
          </cell>
          <cell r="G1010" t="str">
            <v>Community Services Agency Development Corporation (CSADC)</v>
          </cell>
          <cell r="H1010" t="str">
            <v>Justin Sousley</v>
          </cell>
          <cell r="I1010" t="str">
            <v>Laura Pishion</v>
          </cell>
          <cell r="J1010" t="str">
            <v>Steele &amp; Associates, LLC</v>
          </cell>
          <cell r="K1010">
            <v>40940</v>
          </cell>
          <cell r="L1010" t="str">
            <v/>
          </cell>
          <cell r="M1010" t="str">
            <v>2027</v>
          </cell>
          <cell r="N1010" t="str">
            <v>New</v>
          </cell>
          <cell r="O1010">
            <v>41334</v>
          </cell>
          <cell r="P1010">
            <v>41327</v>
          </cell>
          <cell r="Q1010" t="str">
            <v>YES</v>
          </cell>
          <cell r="R1010">
            <v>2018</v>
          </cell>
          <cell r="S1010">
            <v>2018</v>
          </cell>
          <cell r="T1010" t="str">
            <v>Yes</v>
          </cell>
          <cell r="U1010" t="str">
            <v>Yes</v>
          </cell>
          <cell r="V1010" t="str">
            <v>Yes</v>
          </cell>
          <cell r="W1010" t="str">
            <v/>
          </cell>
        </row>
        <row r="1011">
          <cell r="B1011">
            <v>65440</v>
          </cell>
          <cell r="C1011">
            <v>100</v>
          </cell>
          <cell r="D1011" t="str">
            <v>Wells Fargo SIF II</v>
          </cell>
          <cell r="E1011" t="str">
            <v>The Montecito</v>
          </cell>
          <cell r="F1011" t="str">
            <v>Montecito Apartments Housing LP</v>
          </cell>
          <cell r="G1011" t="str">
            <v>Thomas Safran and Associates</v>
          </cell>
          <cell r="H1011" t="str">
            <v>Gina Nelson</v>
          </cell>
          <cell r="I1011" t="str">
            <v>Laura Pishion</v>
          </cell>
          <cell r="J1011" t="str">
            <v>Novogradac &amp; Company LLP (Long Beach)</v>
          </cell>
          <cell r="K1011">
            <v>40718</v>
          </cell>
          <cell r="L1011" t="str">
            <v/>
          </cell>
          <cell r="M1011" t="str">
            <v>2026</v>
          </cell>
          <cell r="N1011" t="str">
            <v>Moderate Rehab</v>
          </cell>
          <cell r="O1011">
            <v>41091</v>
          </cell>
          <cell r="P1011">
            <v>40721</v>
          </cell>
          <cell r="Q1011" t="str">
            <v>YES</v>
          </cell>
          <cell r="R1011">
            <v>2018</v>
          </cell>
          <cell r="S1011">
            <v>2019</v>
          </cell>
          <cell r="T1011" t="str">
            <v>No</v>
          </cell>
          <cell r="U1011" t="str">
            <v>Yes</v>
          </cell>
          <cell r="V1011" t="str">
            <v>Yes</v>
          </cell>
          <cell r="W1011" t="str">
            <v/>
          </cell>
        </row>
        <row r="1012">
          <cell r="B1012">
            <v>65458</v>
          </cell>
          <cell r="C1012">
            <v>100</v>
          </cell>
          <cell r="D1012" t="str">
            <v>Regional Secondary II - California</v>
          </cell>
          <cell r="E1012" t="str">
            <v>Day Street Apartments - Secondary 2017</v>
          </cell>
          <cell r="F1012" t="str">
            <v xml:space="preserve">Day Street, L.P. </v>
          </cell>
          <cell r="G1012" t="str">
            <v>Los Angeles Family Housing Corporation (LAHC)</v>
          </cell>
          <cell r="H1012" t="str">
            <v>Gina Nelson</v>
          </cell>
          <cell r="I1012" t="str">
            <v>Laura Pishion</v>
          </cell>
          <cell r="J1012" t="str">
            <v/>
          </cell>
          <cell r="K1012">
            <v>41306</v>
          </cell>
          <cell r="L1012" t="str">
            <v/>
          </cell>
          <cell r="M1012" t="str">
            <v>2028</v>
          </cell>
          <cell r="N1012" t="str">
            <v>New</v>
          </cell>
          <cell r="O1012">
            <v>41730</v>
          </cell>
          <cell r="P1012">
            <v>41774</v>
          </cell>
          <cell r="Q1012" t="str">
            <v>YES</v>
          </cell>
          <cell r="R1012">
            <v>2018</v>
          </cell>
          <cell r="S1012">
            <v>2018</v>
          </cell>
          <cell r="T1012" t="str">
            <v>Yes</v>
          </cell>
          <cell r="U1012" t="str">
            <v>Yes</v>
          </cell>
          <cell r="V1012" t="str">
            <v>Yes</v>
          </cell>
          <cell r="W1012" t="str">
            <v/>
          </cell>
        </row>
        <row r="1013">
          <cell r="B1013">
            <v>65460</v>
          </cell>
          <cell r="C1013">
            <v>100</v>
          </cell>
          <cell r="D1013" t="str">
            <v>NEF 2011</v>
          </cell>
          <cell r="E1013" t="str">
            <v>Madonna Residences</v>
          </cell>
          <cell r="F1013" t="str">
            <v>Mercy Housing California 53, a California limited partnership</v>
          </cell>
          <cell r="G1013" t="str">
            <v>Mercy Housing, Inc.</v>
          </cell>
          <cell r="H1013" t="str">
            <v>Malcolm Wells</v>
          </cell>
          <cell r="I1013" t="str">
            <v>Laura Pishion</v>
          </cell>
          <cell r="J1013" t="str">
            <v>CohnReznick (Charlotte)</v>
          </cell>
          <cell r="K1013">
            <v>40889</v>
          </cell>
          <cell r="L1013" t="str">
            <v/>
          </cell>
          <cell r="M1013" t="str">
            <v>2026</v>
          </cell>
          <cell r="N1013" t="str">
            <v>Substantial Rehab</v>
          </cell>
          <cell r="O1013">
            <v>41122</v>
          </cell>
          <cell r="P1013">
            <v>40890</v>
          </cell>
          <cell r="Q1013" t="str">
            <v>YES</v>
          </cell>
          <cell r="R1013">
            <v>2018</v>
          </cell>
          <cell r="S1013">
            <v>2018</v>
          </cell>
          <cell r="T1013" t="str">
            <v>Yes</v>
          </cell>
          <cell r="U1013" t="str">
            <v>Yes</v>
          </cell>
          <cell r="V1013" t="str">
            <v>Yes</v>
          </cell>
          <cell r="W1013" t="str">
            <v/>
          </cell>
        </row>
        <row r="1014">
          <cell r="B1014">
            <v>65461</v>
          </cell>
          <cell r="C1014">
            <v>100</v>
          </cell>
          <cell r="D1014" t="str">
            <v>Citigroup 2011</v>
          </cell>
          <cell r="E1014" t="str">
            <v>Decatur Pines 2</v>
          </cell>
          <cell r="F1014" t="str">
            <v>Decatur Pines 2 Limited Partnership</v>
          </cell>
          <cell r="G1014" t="str">
            <v>Nevada H.A.N.D., Inc.</v>
          </cell>
          <cell r="H1014" t="str">
            <v>Wade Okada</v>
          </cell>
          <cell r="I1014" t="str">
            <v>Laura Pishion</v>
          </cell>
          <cell r="J1014" t="str">
            <v>Novogradac &amp; Company LLP (San Francisco)</v>
          </cell>
          <cell r="K1014">
            <v>40857</v>
          </cell>
          <cell r="L1014" t="str">
            <v/>
          </cell>
          <cell r="M1014" t="str">
            <v>2026</v>
          </cell>
          <cell r="N1014" t="str">
            <v>New</v>
          </cell>
          <cell r="O1014">
            <v>41183</v>
          </cell>
          <cell r="P1014">
            <v>41138</v>
          </cell>
          <cell r="Q1014" t="str">
            <v>NO</v>
          </cell>
          <cell r="R1014" t="str">
            <v/>
          </cell>
          <cell r="S1014"/>
          <cell r="T1014" t="str">
            <v>No</v>
          </cell>
          <cell r="U1014" t="str">
            <v>No</v>
          </cell>
          <cell r="V1014" t="str">
            <v>No</v>
          </cell>
          <cell r="W1014" t="str">
            <v/>
          </cell>
        </row>
        <row r="1015">
          <cell r="B1015">
            <v>65472</v>
          </cell>
          <cell r="C1015">
            <v>100</v>
          </cell>
          <cell r="D1015" t="str">
            <v>NEF 2012</v>
          </cell>
          <cell r="E1015" t="str">
            <v>Codman Square Apartments</v>
          </cell>
          <cell r="F1015" t="str">
            <v>New Codman Square Apartments LLC</v>
          </cell>
          <cell r="G1015" t="str">
            <v>Codman Square Neigborhood Development Corp</v>
          </cell>
          <cell r="H1015" t="str">
            <v>Kimberly Pereira</v>
          </cell>
          <cell r="I1015" t="str">
            <v>Tracey Ferrara</v>
          </cell>
          <cell r="J1015" t="str">
            <v>Daniel Dennis &amp; Company LLP</v>
          </cell>
          <cell r="K1015">
            <v>41089</v>
          </cell>
          <cell r="L1015" t="str">
            <v/>
          </cell>
          <cell r="M1015" t="str">
            <v>2027</v>
          </cell>
          <cell r="N1015" t="str">
            <v>Moderate Rehab</v>
          </cell>
          <cell r="O1015">
            <v>41395</v>
          </cell>
          <cell r="P1015">
            <v>41518</v>
          </cell>
          <cell r="Q1015" t="str">
            <v>YES</v>
          </cell>
          <cell r="R1015">
            <v>2018</v>
          </cell>
          <cell r="S1015">
            <v>2018</v>
          </cell>
          <cell r="T1015" t="str">
            <v>Yes</v>
          </cell>
          <cell r="U1015" t="str">
            <v>Yes</v>
          </cell>
          <cell r="V1015" t="str">
            <v>Yes</v>
          </cell>
          <cell r="W1015" t="str">
            <v/>
          </cell>
        </row>
        <row r="1016">
          <cell r="B1016">
            <v>65473</v>
          </cell>
          <cell r="C1016">
            <v>100</v>
          </cell>
          <cell r="D1016" t="str">
            <v>BAF III Fund</v>
          </cell>
          <cell r="E1016" t="str">
            <v>The Heritage Woods of Gurnee SLF</v>
          </cell>
          <cell r="F1016" t="str">
            <v>Gurnee Supportive Living Limited Partnership</v>
          </cell>
          <cell r="G1016" t="str">
            <v>Heritage Woods of Gurnee, LLC</v>
          </cell>
          <cell r="H1016" t="str">
            <v>Erica Arellano</v>
          </cell>
          <cell r="I1016" t="str">
            <v>Jennifer Rivera</v>
          </cell>
          <cell r="J1016" t="str">
            <v>RubinBrown LLP (Chicago)</v>
          </cell>
          <cell r="K1016">
            <v>40756</v>
          </cell>
          <cell r="L1016" t="str">
            <v/>
          </cell>
          <cell r="M1016" t="str">
            <v>2027</v>
          </cell>
          <cell r="N1016" t="str">
            <v>New</v>
          </cell>
          <cell r="O1016">
            <v>41122</v>
          </cell>
          <cell r="P1016">
            <v>41194</v>
          </cell>
          <cell r="Q1016" t="str">
            <v>YES</v>
          </cell>
          <cell r="R1016">
            <v>2018</v>
          </cell>
          <cell r="S1016">
            <v>2018</v>
          </cell>
          <cell r="T1016" t="str">
            <v>Yes</v>
          </cell>
          <cell r="U1016" t="str">
            <v>Yes</v>
          </cell>
          <cell r="V1016" t="str">
            <v>Yes</v>
          </cell>
          <cell r="W1016" t="str">
            <v/>
          </cell>
        </row>
        <row r="1017">
          <cell r="B1017">
            <v>65479</v>
          </cell>
          <cell r="C1017">
            <v>100</v>
          </cell>
          <cell r="D1017" t="str">
            <v>TD Banknorth 2012</v>
          </cell>
          <cell r="E1017" t="str">
            <v>Promesa Court</v>
          </cell>
          <cell r="F1017" t="str">
            <v>Promesa Court Residences Limited Partnership</v>
          </cell>
          <cell r="G1017" t="str">
            <v>Promesa HDFC</v>
          </cell>
          <cell r="H1017" t="str">
            <v>David Rozan</v>
          </cell>
          <cell r="I1017" t="str">
            <v>Lisa Taylor</v>
          </cell>
          <cell r="J1017" t="str">
            <v xml:space="preserve">Withum </v>
          </cell>
          <cell r="K1017">
            <v>41088</v>
          </cell>
          <cell r="L1017" t="str">
            <v/>
          </cell>
          <cell r="M1017" t="str">
            <v>2028</v>
          </cell>
          <cell r="N1017" t="str">
            <v>Gut Rehab</v>
          </cell>
          <cell r="O1017">
            <v>41608</v>
          </cell>
          <cell r="P1017">
            <v>41775</v>
          </cell>
          <cell r="Q1017" t="str">
            <v>NO</v>
          </cell>
          <cell r="R1017" t="str">
            <v/>
          </cell>
          <cell r="S1017"/>
          <cell r="T1017"/>
          <cell r="U1017" t="str">
            <v>No</v>
          </cell>
          <cell r="V1017" t="str">
            <v>No</v>
          </cell>
          <cell r="W1017" t="str">
            <v>No</v>
          </cell>
        </row>
        <row r="1018">
          <cell r="B1018">
            <v>65480</v>
          </cell>
          <cell r="C1018">
            <v>100</v>
          </cell>
          <cell r="D1018" t="str">
            <v>NEF 2011</v>
          </cell>
          <cell r="E1018" t="str">
            <v>Heritage Homes Southeast</v>
          </cell>
          <cell r="F1018" t="str">
            <v>New Heritage Homes Southeast, L.P.</v>
          </cell>
          <cell r="G1018" t="str">
            <v>South Bend Heritage Foundation (SBHF)</v>
          </cell>
          <cell r="H1018" t="str">
            <v>Molly Gillis</v>
          </cell>
          <cell r="I1018" t="str">
            <v>Jennifer Rivera</v>
          </cell>
          <cell r="J1018" t="str">
            <v>Kruggel Lawton CPA</v>
          </cell>
          <cell r="K1018">
            <v>40830</v>
          </cell>
          <cell r="L1018" t="str">
            <v/>
          </cell>
          <cell r="M1018" t="str">
            <v>2026</v>
          </cell>
          <cell r="N1018" t="str">
            <v>Moderate Rehab</v>
          </cell>
          <cell r="O1018">
            <v>41183</v>
          </cell>
          <cell r="P1018">
            <v>41162</v>
          </cell>
          <cell r="Q1018" t="str">
            <v>YES</v>
          </cell>
          <cell r="R1018">
            <v>2022</v>
          </cell>
          <cell r="S1018"/>
          <cell r="T1018" t="str">
            <v>No</v>
          </cell>
          <cell r="U1018" t="str">
            <v>No</v>
          </cell>
          <cell r="V1018" t="str">
            <v>No</v>
          </cell>
          <cell r="W1018" t="str">
            <v/>
          </cell>
        </row>
        <row r="1019">
          <cell r="B1019">
            <v>65486</v>
          </cell>
          <cell r="C1019">
            <v>100</v>
          </cell>
          <cell r="D1019" t="str">
            <v>NEF 2012</v>
          </cell>
          <cell r="E1019" t="str">
            <v>Sierra Vista</v>
          </cell>
          <cell r="F1019" t="str">
            <v>Parkside Manor Limited Partnership</v>
          </cell>
          <cell r="G1019" t="str">
            <v>JL Gray Company</v>
          </cell>
          <cell r="H1019" t="str">
            <v>Teresa Mondou</v>
          </cell>
          <cell r="I1019" t="str">
            <v>Laura Pishion</v>
          </cell>
          <cell r="J1019" t="str">
            <v>Fox, Garcia &amp; Company</v>
          </cell>
          <cell r="K1019">
            <v>41136</v>
          </cell>
          <cell r="L1019" t="str">
            <v/>
          </cell>
          <cell r="M1019" t="str">
            <v>2027</v>
          </cell>
          <cell r="N1019" t="str">
            <v>New</v>
          </cell>
          <cell r="O1019">
            <v>41426</v>
          </cell>
          <cell r="P1019">
            <v>41508</v>
          </cell>
          <cell r="Q1019" t="str">
            <v>NO</v>
          </cell>
          <cell r="R1019" t="str">
            <v/>
          </cell>
          <cell r="S1019"/>
          <cell r="T1019" t="str">
            <v>No</v>
          </cell>
          <cell r="U1019" t="str">
            <v>No</v>
          </cell>
          <cell r="V1019" t="str">
            <v>No</v>
          </cell>
          <cell r="W1019" t="str">
            <v/>
          </cell>
        </row>
        <row r="1020">
          <cell r="B1020">
            <v>65503</v>
          </cell>
          <cell r="C1020">
            <v>100</v>
          </cell>
          <cell r="D1020" t="str">
            <v>Morgan Stanley SIF Single</v>
          </cell>
          <cell r="E1020" t="str">
            <v>Rising Cedar (aka Touchstone Supportive)</v>
          </cell>
          <cell r="F1020" t="str">
            <v>Touchstone Community Limited Partnership</v>
          </cell>
          <cell r="G1020" t="str">
            <v>Project for Pride in Living, Inc.</v>
          </cell>
          <cell r="H1020" t="str">
            <v>Samuel Stephens</v>
          </cell>
          <cell r="I1020" t="str">
            <v>Jennifer Rivera</v>
          </cell>
          <cell r="J1020" t="str">
            <v>Mahoney Ulbrich Christiansen Russ</v>
          </cell>
          <cell r="K1020">
            <v>41088</v>
          </cell>
          <cell r="L1020" t="str">
            <v/>
          </cell>
          <cell r="M1020" t="str">
            <v>2027</v>
          </cell>
          <cell r="N1020" t="str">
            <v>New</v>
          </cell>
          <cell r="O1020">
            <v>41426</v>
          </cell>
          <cell r="P1020">
            <v>41439</v>
          </cell>
          <cell r="Q1020" t="str">
            <v>YES</v>
          </cell>
          <cell r="R1020">
            <v>2018</v>
          </cell>
          <cell r="S1020">
            <v>2018</v>
          </cell>
          <cell r="T1020" t="str">
            <v>Yes</v>
          </cell>
          <cell r="U1020" t="str">
            <v>Yes</v>
          </cell>
          <cell r="V1020" t="str">
            <v>Yes</v>
          </cell>
          <cell r="W1020" t="str">
            <v/>
          </cell>
        </row>
        <row r="1021">
          <cell r="B1021">
            <v>65504</v>
          </cell>
          <cell r="C1021">
            <v>100</v>
          </cell>
          <cell r="D1021" t="str">
            <v>Wells Fargo SIF II</v>
          </cell>
          <cell r="E1021" t="str">
            <v>Parksdale Village II</v>
          </cell>
          <cell r="F1021" t="str">
            <v>Parksdale Village Partners II, a California Limited Partnership</v>
          </cell>
          <cell r="G1021" t="str">
            <v>Self Help Enterprises (CA)</v>
          </cell>
          <cell r="H1021" t="str">
            <v>Wade Okada</v>
          </cell>
          <cell r="I1021" t="str">
            <v>Laura Pishion</v>
          </cell>
          <cell r="J1021" t="str">
            <v>Thomas Tomaszewski, CPA - El Dorado Hills</v>
          </cell>
          <cell r="K1021">
            <v>40864</v>
          </cell>
          <cell r="L1021" t="str">
            <v/>
          </cell>
          <cell r="M1021" t="str">
            <v>2026</v>
          </cell>
          <cell r="N1021" t="str">
            <v>New</v>
          </cell>
          <cell r="O1021">
            <v>41214</v>
          </cell>
          <cell r="P1021">
            <v>41089</v>
          </cell>
          <cell r="Q1021" t="str">
            <v>YES</v>
          </cell>
          <cell r="R1021">
            <v>2022</v>
          </cell>
          <cell r="S1021"/>
          <cell r="T1021" t="str">
            <v>No</v>
          </cell>
          <cell r="U1021" t="str">
            <v>No</v>
          </cell>
          <cell r="V1021" t="str">
            <v>No</v>
          </cell>
          <cell r="W1021" t="str">
            <v/>
          </cell>
        </row>
        <row r="1022">
          <cell r="B1022">
            <v>65511</v>
          </cell>
          <cell r="C1022">
            <v>100</v>
          </cell>
          <cell r="D1022" t="str">
            <v>BOACHIF VI</v>
          </cell>
          <cell r="E1022" t="str">
            <v>Heritage Place at LaSalle Sq (IN)</v>
          </cell>
          <cell r="F1022" t="str">
            <v>Heritage Place at LaSalle Square, LP</v>
          </cell>
          <cell r="G1022" t="str">
            <v>Sterling Group Inc.(IN)</v>
          </cell>
          <cell r="H1022" t="str">
            <v>Molly Gillis</v>
          </cell>
          <cell r="I1022" t="str">
            <v>Jennifer Rivera</v>
          </cell>
          <cell r="J1022" t="str">
            <v/>
          </cell>
          <cell r="K1022">
            <v>40878</v>
          </cell>
          <cell r="L1022" t="str">
            <v/>
          </cell>
          <cell r="M1022" t="str">
            <v>2027</v>
          </cell>
          <cell r="N1022" t="str">
            <v>New</v>
          </cell>
          <cell r="O1022">
            <v>41244</v>
          </cell>
          <cell r="P1022">
            <v>41180</v>
          </cell>
          <cell r="Q1022" t="str">
            <v>YES</v>
          </cell>
          <cell r="R1022">
            <v>2018</v>
          </cell>
          <cell r="S1022">
            <v>2018</v>
          </cell>
          <cell r="T1022" t="str">
            <v>Yes</v>
          </cell>
          <cell r="U1022" t="str">
            <v>Yes</v>
          </cell>
          <cell r="V1022" t="str">
            <v>Yes</v>
          </cell>
          <cell r="W1022" t="str">
            <v/>
          </cell>
        </row>
        <row r="1023">
          <cell r="B1023">
            <v>65516</v>
          </cell>
          <cell r="C1023">
            <v>100</v>
          </cell>
          <cell r="D1023" t="str">
            <v>Morgan Stanley SIF Single II</v>
          </cell>
          <cell r="E1023" t="str">
            <v>Rolling Hills Apartments</v>
          </cell>
          <cell r="F1023" t="str">
            <v>RH-St. Paul Apartments LP</v>
          </cell>
          <cell r="G1023" t="str">
            <v>Lutheran Social Services of Minnesota</v>
          </cell>
          <cell r="H1023" t="str">
            <v>Samuel Stephens</v>
          </cell>
          <cell r="I1023" t="str">
            <v>Jennifer Rivera</v>
          </cell>
          <cell r="J1023" t="str">
            <v>Mahoney Ulbrich Christiansen Russ</v>
          </cell>
          <cell r="K1023">
            <v>41445</v>
          </cell>
          <cell r="L1023" t="str">
            <v/>
          </cell>
          <cell r="M1023" t="str">
            <v>2028</v>
          </cell>
          <cell r="N1023" t="str">
            <v>Moderate Rehab</v>
          </cell>
          <cell r="O1023" t="str">
            <v/>
          </cell>
          <cell r="P1023">
            <v>41445</v>
          </cell>
          <cell r="Q1023" t="str">
            <v>YES</v>
          </cell>
          <cell r="R1023">
            <v>2022</v>
          </cell>
          <cell r="S1023"/>
          <cell r="T1023" t="str">
            <v>No</v>
          </cell>
          <cell r="U1023" t="str">
            <v>No</v>
          </cell>
          <cell r="V1023" t="str">
            <v>No</v>
          </cell>
          <cell r="W1023" t="str">
            <v/>
          </cell>
        </row>
        <row r="1024">
          <cell r="B1024">
            <v>65522</v>
          </cell>
          <cell r="C1024">
            <v>100</v>
          </cell>
          <cell r="D1024" t="str">
            <v>JPMorgan 2012</v>
          </cell>
          <cell r="E1024" t="str">
            <v>Corbin Heights</v>
          </cell>
          <cell r="F1024" t="str">
            <v>Corbin Pinnacle, LLC</v>
          </cell>
          <cell r="G1024" t="str">
            <v>The Simon Konover Company</v>
          </cell>
          <cell r="H1024" t="str">
            <v>Kimberly Pereira</v>
          </cell>
          <cell r="I1024" t="str">
            <v>Tracey Ferrara</v>
          </cell>
          <cell r="J1024" t="str">
            <v>CohnReznick (Hartford)</v>
          </cell>
          <cell r="K1024">
            <v>41060</v>
          </cell>
          <cell r="L1024" t="str">
            <v/>
          </cell>
          <cell r="M1024" t="str">
            <v>2028</v>
          </cell>
          <cell r="N1024" t="str">
            <v>New</v>
          </cell>
          <cell r="O1024">
            <v>41852</v>
          </cell>
          <cell r="P1024">
            <v>41943</v>
          </cell>
          <cell r="Q1024" t="str">
            <v>NO</v>
          </cell>
          <cell r="R1024" t="str">
            <v/>
          </cell>
          <cell r="S1024"/>
          <cell r="T1024" t="str">
            <v>No</v>
          </cell>
          <cell r="U1024" t="str">
            <v>No</v>
          </cell>
          <cell r="V1024" t="str">
            <v>No</v>
          </cell>
          <cell r="W1024" t="str">
            <v/>
          </cell>
        </row>
        <row r="1025">
          <cell r="B1025">
            <v>65527</v>
          </cell>
          <cell r="C1025">
            <v>100</v>
          </cell>
          <cell r="D1025" t="str">
            <v>TD Banknorth 2012</v>
          </cell>
          <cell r="E1025" t="str">
            <v>Pinnacle Heights</v>
          </cell>
          <cell r="F1025" t="str">
            <v>Pinnacle Heights Extension, LLC</v>
          </cell>
          <cell r="G1025" t="str">
            <v>The Simon Konover Company</v>
          </cell>
          <cell r="H1025" t="str">
            <v>Kimberly Pereira</v>
          </cell>
          <cell r="I1025" t="str">
            <v>Tracey Ferrara</v>
          </cell>
          <cell r="J1025" t="str">
            <v>CohnReznick (Hartford)</v>
          </cell>
          <cell r="K1025">
            <v>41060</v>
          </cell>
          <cell r="L1025" t="str">
            <v/>
          </cell>
          <cell r="M1025" t="str">
            <v>2029</v>
          </cell>
          <cell r="N1025" t="str">
            <v>Gut Rehab</v>
          </cell>
          <cell r="O1025">
            <v>42036</v>
          </cell>
          <cell r="P1025">
            <v>41957</v>
          </cell>
          <cell r="Q1025" t="str">
            <v>NO</v>
          </cell>
          <cell r="R1025" t="str">
            <v/>
          </cell>
          <cell r="S1025"/>
          <cell r="T1025"/>
          <cell r="U1025" t="str">
            <v>No</v>
          </cell>
          <cell r="V1025" t="str">
            <v>No</v>
          </cell>
          <cell r="W1025" t="str">
            <v>No</v>
          </cell>
        </row>
        <row r="1026">
          <cell r="B1026">
            <v>65532</v>
          </cell>
          <cell r="C1026">
            <v>100</v>
          </cell>
          <cell r="D1026" t="str">
            <v>NEF 2011</v>
          </cell>
          <cell r="E1026" t="str">
            <v>Jackson School (IA)</v>
          </cell>
          <cell r="F1026" t="str">
            <v>Jackson Renaissance, LP</v>
          </cell>
          <cell r="G1026" t="str">
            <v>Premier Housing Management</v>
          </cell>
          <cell r="H1026" t="str">
            <v>Erica Arellano</v>
          </cell>
          <cell r="I1026" t="str">
            <v>Jennifer Rivera</v>
          </cell>
          <cell r="J1026" t="str">
            <v xml:space="preserve">Denman &amp; Company, LLP  </v>
          </cell>
          <cell r="K1026">
            <v>41005</v>
          </cell>
          <cell r="L1026" t="str">
            <v/>
          </cell>
          <cell r="M1026" t="str">
            <v>2029</v>
          </cell>
          <cell r="N1026" t="str">
            <v>New</v>
          </cell>
          <cell r="O1026">
            <v>41548</v>
          </cell>
          <cell r="P1026">
            <v>41547</v>
          </cell>
          <cell r="Q1026" t="str">
            <v>NO</v>
          </cell>
          <cell r="R1026" t="str">
            <v/>
          </cell>
          <cell r="S1026"/>
          <cell r="T1026" t="str">
            <v>No</v>
          </cell>
          <cell r="U1026" t="str">
            <v>No</v>
          </cell>
          <cell r="V1026" t="str">
            <v>No</v>
          </cell>
          <cell r="W1026" t="str">
            <v/>
          </cell>
        </row>
        <row r="1027">
          <cell r="B1027">
            <v>65541</v>
          </cell>
          <cell r="C1027">
            <v>100</v>
          </cell>
          <cell r="D1027" t="str">
            <v>NEF 2011</v>
          </cell>
          <cell r="E1027" t="str">
            <v>Emanuel House</v>
          </cell>
          <cell r="F1027" t="str">
            <v>Emanuel Housing Limited Partnership</v>
          </cell>
          <cell r="G1027" t="str">
            <v>RS Eden</v>
          </cell>
          <cell r="H1027" t="str">
            <v>Samuel Stephens</v>
          </cell>
          <cell r="I1027" t="str">
            <v>Jennifer Rivera</v>
          </cell>
          <cell r="J1027" t="str">
            <v>Mahoney Ulbrich Christiansen Russ</v>
          </cell>
          <cell r="K1027">
            <v>41046</v>
          </cell>
          <cell r="L1027" t="str">
            <v/>
          </cell>
          <cell r="M1027" t="str">
            <v>2027</v>
          </cell>
          <cell r="N1027" t="str">
            <v>New</v>
          </cell>
          <cell r="O1027">
            <v>41395</v>
          </cell>
          <cell r="P1027">
            <v>41487</v>
          </cell>
          <cell r="Q1027" t="str">
            <v>NO</v>
          </cell>
          <cell r="R1027" t="str">
            <v/>
          </cell>
          <cell r="S1027"/>
          <cell r="T1027" t="str">
            <v>No</v>
          </cell>
          <cell r="U1027" t="str">
            <v>No</v>
          </cell>
          <cell r="V1027" t="str">
            <v>No</v>
          </cell>
          <cell r="W1027" t="str">
            <v/>
          </cell>
        </row>
        <row r="1028">
          <cell r="B1028">
            <v>65544</v>
          </cell>
          <cell r="C1028">
            <v>100</v>
          </cell>
          <cell r="D1028" t="str">
            <v>Morgan Stanley SIF Single II</v>
          </cell>
          <cell r="E1028" t="str">
            <v>Beacon Place</v>
          </cell>
          <cell r="F1028" t="str">
            <v>Beacon Place Limited Partnership</v>
          </cell>
          <cell r="G1028" t="str">
            <v>NeighborWorks Omaha (fka New Comm Dev Corp)</v>
          </cell>
          <cell r="H1028" t="str">
            <v>Alyssa Brown</v>
          </cell>
          <cell r="I1028" t="str">
            <v>Jennifer Rivera</v>
          </cell>
          <cell r="J1028" t="str">
            <v>Hamilton Associates, P.C.</v>
          </cell>
          <cell r="K1028">
            <v>41332</v>
          </cell>
          <cell r="L1028" t="str">
            <v/>
          </cell>
          <cell r="M1028" t="str">
            <v>2027</v>
          </cell>
          <cell r="N1028" t="str">
            <v>New</v>
          </cell>
          <cell r="O1028">
            <v>41334</v>
          </cell>
          <cell r="P1028">
            <v>41335</v>
          </cell>
          <cell r="Q1028" t="str">
            <v>NO</v>
          </cell>
          <cell r="R1028" t="str">
            <v/>
          </cell>
          <cell r="S1028"/>
          <cell r="T1028" t="str">
            <v>No</v>
          </cell>
          <cell r="U1028" t="str">
            <v>No</v>
          </cell>
          <cell r="V1028" t="str">
            <v>No</v>
          </cell>
          <cell r="W1028" t="str">
            <v/>
          </cell>
        </row>
        <row r="1029">
          <cell r="B1029">
            <v>65545</v>
          </cell>
          <cell r="C1029">
            <v>100</v>
          </cell>
          <cell r="D1029" t="str">
            <v>NEF 2012</v>
          </cell>
          <cell r="E1029" t="str">
            <v>Oak Grove Apartments</v>
          </cell>
          <cell r="F1029" t="str">
            <v>Oak Grove Redevelopment, LLC</v>
          </cell>
          <cell r="G1029" t="str">
            <v xml:space="preserve">Dodge County (WI) Housing Authority </v>
          </cell>
          <cell r="H1029" t="str">
            <v>Samuel Stephens</v>
          </cell>
          <cell r="I1029" t="str">
            <v>Jennifer Rivera</v>
          </cell>
          <cell r="J1029" t="str">
            <v>SVA Certified Public Accountants</v>
          </cell>
          <cell r="K1029">
            <v>41134</v>
          </cell>
          <cell r="L1029" t="str">
            <v/>
          </cell>
          <cell r="M1029" t="str">
            <v>2027</v>
          </cell>
          <cell r="N1029" t="str">
            <v>Moderate Rehab</v>
          </cell>
          <cell r="O1029">
            <v>41334</v>
          </cell>
          <cell r="P1029">
            <v>41317</v>
          </cell>
          <cell r="Q1029" t="str">
            <v>NO</v>
          </cell>
          <cell r="R1029" t="str">
            <v/>
          </cell>
          <cell r="S1029"/>
          <cell r="T1029" t="str">
            <v>No</v>
          </cell>
          <cell r="U1029" t="str">
            <v>No</v>
          </cell>
          <cell r="V1029" t="str">
            <v>No</v>
          </cell>
          <cell r="W1029" t="str">
            <v/>
          </cell>
        </row>
        <row r="1030">
          <cell r="B1030">
            <v>65547</v>
          </cell>
          <cell r="C1030">
            <v>100</v>
          </cell>
          <cell r="D1030" t="str">
            <v>Morgan Stanley SIF Single</v>
          </cell>
          <cell r="E1030" t="str">
            <v>Silent Harvest Homes</v>
          </cell>
          <cell r="F1030" t="str">
            <v>Silent Harvest Homes, LP</v>
          </cell>
          <cell r="G1030" t="str">
            <v>Desert Ridge Investments, Inc.</v>
          </cell>
          <cell r="H1030" t="str">
            <v>Alyssa Brown</v>
          </cell>
          <cell r="I1030" t="str">
            <v>Jennifer Rivera</v>
          </cell>
          <cell r="J1030" t="str">
            <v>Novogradac &amp; Company LLP (Austin)</v>
          </cell>
          <cell r="K1030">
            <v>40982</v>
          </cell>
          <cell r="L1030" t="str">
            <v/>
          </cell>
          <cell r="M1030" t="str">
            <v>2027</v>
          </cell>
          <cell r="N1030" t="str">
            <v>New</v>
          </cell>
          <cell r="O1030">
            <v>41275</v>
          </cell>
          <cell r="P1030">
            <v>41250</v>
          </cell>
          <cell r="Q1030" t="str">
            <v>NO</v>
          </cell>
          <cell r="R1030" t="str">
            <v/>
          </cell>
          <cell r="S1030"/>
          <cell r="T1030" t="str">
            <v>No</v>
          </cell>
          <cell r="U1030" t="str">
            <v>No</v>
          </cell>
          <cell r="V1030" t="str">
            <v>No</v>
          </cell>
          <cell r="W1030" t="str">
            <v/>
          </cell>
        </row>
        <row r="1031">
          <cell r="B1031">
            <v>65557</v>
          </cell>
          <cell r="C1031">
            <v>100</v>
          </cell>
          <cell r="D1031" t="str">
            <v>Morgan Stanley SIF Single</v>
          </cell>
          <cell r="E1031" t="str">
            <v>Kelly Street Restoration</v>
          </cell>
          <cell r="F1031" t="str">
            <v>Kelly Street Restoration, L.P.</v>
          </cell>
          <cell r="G1031" t="str">
            <v>Workforce Housing Advisors</v>
          </cell>
          <cell r="H1031" t="str">
            <v>David Rozan</v>
          </cell>
          <cell r="I1031" t="str">
            <v>Lisa Taylor</v>
          </cell>
          <cell r="J1031" t="str">
            <v>CohnReznick (Baltimore)</v>
          </cell>
          <cell r="K1031">
            <v>40906</v>
          </cell>
          <cell r="L1031" t="str">
            <v/>
          </cell>
          <cell r="M1031" t="str">
            <v>2028</v>
          </cell>
          <cell r="N1031" t="str">
            <v>Substantial Rehab</v>
          </cell>
          <cell r="O1031">
            <v>41518</v>
          </cell>
          <cell r="P1031">
            <v>41261</v>
          </cell>
          <cell r="Q1031" t="str">
            <v>NO</v>
          </cell>
          <cell r="R1031" t="str">
            <v/>
          </cell>
          <cell r="S1031"/>
          <cell r="T1031" t="str">
            <v>No</v>
          </cell>
          <cell r="U1031" t="str">
            <v>No</v>
          </cell>
          <cell r="V1031" t="str">
            <v>No</v>
          </cell>
          <cell r="W1031" t="str">
            <v/>
          </cell>
        </row>
        <row r="1032">
          <cell r="B1032">
            <v>65558</v>
          </cell>
          <cell r="C1032">
            <v>100</v>
          </cell>
          <cell r="D1032" t="str">
            <v>JPMorgan 2012</v>
          </cell>
          <cell r="E1032" t="str">
            <v>Schomburg Place</v>
          </cell>
          <cell r="F1032" t="str">
            <v>WHGA Schomburg Place Limited Partnership</v>
          </cell>
          <cell r="G1032" t="str">
            <v>West Harlem Group Assistance, Inc.(WHGA)</v>
          </cell>
          <cell r="H1032" t="str">
            <v>David Rozan</v>
          </cell>
          <cell r="I1032" t="str">
            <v>Lisa Taylor</v>
          </cell>
          <cell r="J1032" t="str">
            <v>Jack Lawrence &amp; Company CPAs</v>
          </cell>
          <cell r="K1032">
            <v>41493</v>
          </cell>
          <cell r="L1032" t="str">
            <v/>
          </cell>
          <cell r="M1032" t="str">
            <v>2030</v>
          </cell>
          <cell r="N1032" t="str">
            <v>Gut Rehab</v>
          </cell>
          <cell r="O1032">
            <v>42050</v>
          </cell>
          <cell r="P1032">
            <v>42369</v>
          </cell>
          <cell r="Q1032" t="str">
            <v>NO</v>
          </cell>
          <cell r="R1032" t="str">
            <v/>
          </cell>
          <cell r="S1032"/>
          <cell r="T1032" t="str">
            <v>No</v>
          </cell>
          <cell r="U1032" t="str">
            <v>No</v>
          </cell>
          <cell r="V1032" t="str">
            <v>No</v>
          </cell>
          <cell r="W1032" t="str">
            <v/>
          </cell>
        </row>
        <row r="1033">
          <cell r="B1033">
            <v>65560</v>
          </cell>
          <cell r="C1033">
            <v>100</v>
          </cell>
          <cell r="D1033" t="str">
            <v>BNY Single Investor Fund</v>
          </cell>
          <cell r="E1033" t="str">
            <v xml:space="preserve">Shanahan </v>
          </cell>
          <cell r="F1033" t="str">
            <v>Shanahan Housing Associates, LP</v>
          </cell>
          <cell r="G1033" t="str">
            <v>ACTION-Housing, Inc.</v>
          </cell>
          <cell r="H1033" t="str">
            <v>Lisa Griffin</v>
          </cell>
          <cell r="I1033" t="str">
            <v>Tracey Ferrara</v>
          </cell>
          <cell r="J1033" t="str">
            <v>Affordable Housing Accountants LTD</v>
          </cell>
          <cell r="K1033">
            <v>41040</v>
          </cell>
          <cell r="L1033" t="str">
            <v/>
          </cell>
          <cell r="M1033" t="str">
            <v>2028</v>
          </cell>
          <cell r="N1033" t="str">
            <v>Gut Rehab</v>
          </cell>
          <cell r="O1033">
            <v>41365</v>
          </cell>
          <cell r="P1033">
            <v>41424</v>
          </cell>
          <cell r="Q1033" t="str">
            <v>NO</v>
          </cell>
          <cell r="R1033" t="str">
            <v/>
          </cell>
          <cell r="S1033"/>
          <cell r="T1033" t="str">
            <v>No</v>
          </cell>
          <cell r="U1033" t="str">
            <v>No</v>
          </cell>
          <cell r="V1033" t="str">
            <v>No</v>
          </cell>
          <cell r="W1033" t="str">
            <v/>
          </cell>
        </row>
        <row r="1034">
          <cell r="B1034">
            <v>65563</v>
          </cell>
          <cell r="C1034">
            <v>100</v>
          </cell>
          <cell r="D1034" t="str">
            <v>Morgan Stanley SIF Single II</v>
          </cell>
          <cell r="E1034" t="str">
            <v>Minot Artspace Lofts (aka Magic City Artspace Lofts)</v>
          </cell>
          <cell r="F1034" t="str">
            <v>Minot Artspace Lofts Limited Partnership</v>
          </cell>
          <cell r="G1034" t="str">
            <v>Artspace Projects, Inc.</v>
          </cell>
          <cell r="H1034" t="str">
            <v>Molly Gillis</v>
          </cell>
          <cell r="I1034" t="str">
            <v>Jennifer Rivera</v>
          </cell>
          <cell r="J1034" t="str">
            <v>Eide Bailly LLP (Fargo/Bismarck)</v>
          </cell>
          <cell r="K1034">
            <v>41194</v>
          </cell>
          <cell r="L1034" t="str">
            <v/>
          </cell>
          <cell r="M1034" t="str">
            <v>2027</v>
          </cell>
          <cell r="N1034" t="str">
            <v>New</v>
          </cell>
          <cell r="O1034">
            <v>41487</v>
          </cell>
          <cell r="P1034">
            <v>41486</v>
          </cell>
          <cell r="Q1034" t="str">
            <v>NO</v>
          </cell>
          <cell r="R1034" t="str">
            <v/>
          </cell>
          <cell r="S1034"/>
          <cell r="T1034" t="str">
            <v>No</v>
          </cell>
          <cell r="U1034" t="str">
            <v>No</v>
          </cell>
          <cell r="V1034" t="str">
            <v>No</v>
          </cell>
          <cell r="W1034" t="str">
            <v/>
          </cell>
        </row>
        <row r="1035">
          <cell r="B1035">
            <v>65566</v>
          </cell>
          <cell r="C1035">
            <v>50</v>
          </cell>
          <cell r="D1035" t="str">
            <v>CEF 2013</v>
          </cell>
          <cell r="E1035" t="str">
            <v xml:space="preserve">Vera Haile Sr Housing (fka 121 Golden Gate)  </v>
          </cell>
          <cell r="F1035" t="str">
            <v>Mercy Housing California 50, a California Limited Partnership</v>
          </cell>
          <cell r="G1035" t="str">
            <v>Mercy Housing, Inc.</v>
          </cell>
          <cell r="H1035" t="str">
            <v>Malcolm Wells</v>
          </cell>
          <cell r="I1035" t="str">
            <v>Laura Pishion</v>
          </cell>
          <cell r="J1035" t="str">
            <v>CohnReznick (Charlotte)</v>
          </cell>
          <cell r="K1035">
            <v>41142</v>
          </cell>
          <cell r="L1035" t="str">
            <v/>
          </cell>
          <cell r="M1035" t="str">
            <v>2028</v>
          </cell>
          <cell r="N1035" t="str">
            <v>New</v>
          </cell>
          <cell r="O1035">
            <v>41883</v>
          </cell>
          <cell r="P1035">
            <v>41948</v>
          </cell>
          <cell r="Q1035" t="str">
            <v>YES</v>
          </cell>
          <cell r="R1035">
            <v>2018</v>
          </cell>
          <cell r="S1035">
            <v>2018</v>
          </cell>
          <cell r="T1035" t="str">
            <v>Yes</v>
          </cell>
          <cell r="U1035" t="str">
            <v>Yes</v>
          </cell>
          <cell r="V1035" t="str">
            <v>Yes</v>
          </cell>
          <cell r="W1035" t="str">
            <v/>
          </cell>
        </row>
        <row r="1036">
          <cell r="B1036">
            <v>65566</v>
          </cell>
          <cell r="C1036">
            <v>50</v>
          </cell>
          <cell r="D1036" t="str">
            <v>Citigroup 2011</v>
          </cell>
          <cell r="E1036" t="str">
            <v xml:space="preserve">Vera Haile Sr Housing (fka 121 Golden Gate)  </v>
          </cell>
          <cell r="F1036" t="str">
            <v>Mercy Housing California 50, a California Limited Partnership</v>
          </cell>
          <cell r="G1036" t="str">
            <v>Mercy Housing, Inc.</v>
          </cell>
          <cell r="H1036" t="str">
            <v>Malcolm Wells</v>
          </cell>
          <cell r="I1036" t="str">
            <v>Laura Pishion</v>
          </cell>
          <cell r="J1036" t="str">
            <v>CohnReznick (Charlotte)</v>
          </cell>
          <cell r="K1036">
            <v>41142</v>
          </cell>
          <cell r="L1036" t="str">
            <v/>
          </cell>
          <cell r="M1036" t="str">
            <v>2028</v>
          </cell>
          <cell r="N1036" t="str">
            <v>New</v>
          </cell>
          <cell r="O1036">
            <v>41883</v>
          </cell>
          <cell r="P1036">
            <v>41948</v>
          </cell>
          <cell r="Q1036" t="str">
            <v>YES</v>
          </cell>
          <cell r="R1036">
            <v>2018</v>
          </cell>
          <cell r="S1036">
            <v>2018</v>
          </cell>
          <cell r="T1036" t="str">
            <v>Yes</v>
          </cell>
          <cell r="U1036" t="str">
            <v>Yes</v>
          </cell>
          <cell r="V1036" t="str">
            <v>Yes</v>
          </cell>
          <cell r="W1036" t="str">
            <v/>
          </cell>
        </row>
        <row r="1037">
          <cell r="B1037">
            <v>65579</v>
          </cell>
          <cell r="C1037">
            <v>100</v>
          </cell>
          <cell r="D1037" t="str">
            <v>NEF 2012</v>
          </cell>
          <cell r="E1037" t="str">
            <v>King Drive Commons IV</v>
          </cell>
          <cell r="F1037" t="str">
            <v>King Drive Commons IV, LLC</v>
          </cell>
          <cell r="G1037" t="str">
            <v>Impact Seven, Inc. (Almena)</v>
          </cell>
          <cell r="H1037" t="str">
            <v>Erica Arellano</v>
          </cell>
          <cell r="I1037" t="str">
            <v>Jennifer Rivera</v>
          </cell>
          <cell r="J1037" t="str">
            <v/>
          </cell>
          <cell r="K1037">
            <v>41121</v>
          </cell>
          <cell r="L1037" t="str">
            <v/>
          </cell>
          <cell r="M1037" t="str">
            <v>2027</v>
          </cell>
          <cell r="N1037" t="str">
            <v>New</v>
          </cell>
          <cell r="O1037">
            <v>41426</v>
          </cell>
          <cell r="P1037">
            <v>41408</v>
          </cell>
          <cell r="Q1037" t="str">
            <v>NO</v>
          </cell>
          <cell r="R1037" t="str">
            <v/>
          </cell>
          <cell r="S1037"/>
          <cell r="T1037" t="str">
            <v>No</v>
          </cell>
          <cell r="U1037" t="str">
            <v>No</v>
          </cell>
          <cell r="V1037" t="str">
            <v>No</v>
          </cell>
          <cell r="W1037" t="str">
            <v/>
          </cell>
        </row>
        <row r="1038">
          <cell r="B1038">
            <v>65580</v>
          </cell>
          <cell r="C1038">
            <v>100</v>
          </cell>
          <cell r="D1038" t="str">
            <v>NEF 2012</v>
          </cell>
          <cell r="E1038" t="str">
            <v>Medford Affordable Housing</v>
          </cell>
          <cell r="F1038" t="str">
            <v>Medford Affordable Housing, LLC</v>
          </cell>
          <cell r="G1038" t="str">
            <v>Impact Seven, Inc. (Almena)</v>
          </cell>
          <cell r="H1038" t="str">
            <v>Erica Arellano</v>
          </cell>
          <cell r="I1038" t="str">
            <v>Jennifer Rivera</v>
          </cell>
          <cell r="J1038" t="str">
            <v/>
          </cell>
          <cell r="K1038">
            <v>41158</v>
          </cell>
          <cell r="L1038" t="str">
            <v/>
          </cell>
          <cell r="M1038" t="str">
            <v>2028</v>
          </cell>
          <cell r="N1038" t="str">
            <v>Moderate Rehab</v>
          </cell>
          <cell r="O1038">
            <v>41456</v>
          </cell>
          <cell r="P1038">
            <v>41486</v>
          </cell>
          <cell r="Q1038" t="str">
            <v>YES</v>
          </cell>
          <cell r="R1038">
            <v>2018</v>
          </cell>
          <cell r="S1038">
            <v>2018</v>
          </cell>
          <cell r="T1038" t="str">
            <v>Yes</v>
          </cell>
          <cell r="U1038" t="str">
            <v>Yes</v>
          </cell>
          <cell r="V1038" t="str">
            <v>Yes</v>
          </cell>
          <cell r="W1038" t="str">
            <v/>
          </cell>
        </row>
        <row r="1039">
          <cell r="B1039">
            <v>65585</v>
          </cell>
          <cell r="C1039">
            <v>100</v>
          </cell>
          <cell r="D1039" t="str">
            <v>MetLife II</v>
          </cell>
          <cell r="E1039" t="str">
            <v>Valley Brook Village</v>
          </cell>
          <cell r="F1039" t="str">
            <v>VBV I, LLC</v>
          </cell>
          <cell r="G1039" t="str">
            <v>Peabody Properties, Inc.</v>
          </cell>
          <cell r="H1039" t="str">
            <v>Lisa Taylor</v>
          </cell>
          <cell r="I1039" t="str">
            <v>Tracey Ferrara</v>
          </cell>
          <cell r="J1039" t="str">
            <v>RSM (Boston)</v>
          </cell>
          <cell r="K1039">
            <v>41131</v>
          </cell>
          <cell r="L1039" t="str">
            <v/>
          </cell>
          <cell r="M1039" t="str">
            <v>2027</v>
          </cell>
          <cell r="N1039" t="str">
            <v>New</v>
          </cell>
          <cell r="O1039" t="str">
            <v/>
          </cell>
          <cell r="P1039">
            <v>41513</v>
          </cell>
          <cell r="Q1039" t="str">
            <v>YES</v>
          </cell>
          <cell r="R1039">
            <v>2018</v>
          </cell>
          <cell r="S1039">
            <v>2018</v>
          </cell>
          <cell r="T1039" t="str">
            <v>Yes</v>
          </cell>
          <cell r="U1039" t="str">
            <v>Yes</v>
          </cell>
          <cell r="V1039" t="str">
            <v>Yes</v>
          </cell>
          <cell r="W1039" t="str">
            <v/>
          </cell>
        </row>
        <row r="1040">
          <cell r="B1040">
            <v>65587</v>
          </cell>
          <cell r="C1040">
            <v>100</v>
          </cell>
          <cell r="D1040" t="str">
            <v>Morgan Stanley SIF Single</v>
          </cell>
          <cell r="E1040" t="str">
            <v>Victory Gardens (CT)</v>
          </cell>
          <cell r="F1040" t="str">
            <v>Victory Gardens Housing LLC</v>
          </cell>
          <cell r="G1040" t="str">
            <v>Women's Institute for Housing &amp; Economic Development (WIHED)</v>
          </cell>
          <cell r="H1040" t="str">
            <v>Kimberly Pereira</v>
          </cell>
          <cell r="I1040" t="str">
            <v>Tracey Ferrara</v>
          </cell>
          <cell r="J1040" t="str">
            <v>Whittlesey</v>
          </cell>
          <cell r="K1040">
            <v>41233</v>
          </cell>
          <cell r="L1040" t="str">
            <v/>
          </cell>
          <cell r="M1040" t="str">
            <v>2027</v>
          </cell>
          <cell r="N1040" t="str">
            <v>New</v>
          </cell>
          <cell r="O1040" t="str">
            <v/>
          </cell>
          <cell r="P1040">
            <v>41603</v>
          </cell>
          <cell r="Q1040" t="str">
            <v>YES</v>
          </cell>
          <cell r="R1040">
            <v>2018</v>
          </cell>
          <cell r="S1040">
            <v>2018</v>
          </cell>
          <cell r="T1040" t="str">
            <v>Yes</v>
          </cell>
          <cell r="U1040" t="str">
            <v>Yes</v>
          </cell>
          <cell r="V1040" t="str">
            <v>Yes</v>
          </cell>
          <cell r="W1040" t="str">
            <v/>
          </cell>
        </row>
        <row r="1041">
          <cell r="B1041">
            <v>65598</v>
          </cell>
          <cell r="C1041">
            <v>100</v>
          </cell>
          <cell r="D1041" t="str">
            <v>NEF 2012</v>
          </cell>
          <cell r="E1041" t="str">
            <v>Park Roseland (NE)</v>
          </cell>
          <cell r="F1041" t="str">
            <v>Park Roseland Apartments, LLC</v>
          </cell>
          <cell r="G1041" t="str">
            <v>Central States Development, LLC</v>
          </cell>
          <cell r="H1041" t="str">
            <v>Sandy Baker</v>
          </cell>
          <cell r="I1041" t="str">
            <v>Jennifer Rivera</v>
          </cell>
          <cell r="J1041" t="str">
            <v xml:space="preserve">The McMillen Company, PC </v>
          </cell>
          <cell r="K1041">
            <v>41201</v>
          </cell>
          <cell r="L1041" t="str">
            <v/>
          </cell>
          <cell r="M1041" t="str">
            <v>2027</v>
          </cell>
          <cell r="N1041" t="str">
            <v>Moderate Rehab</v>
          </cell>
          <cell r="O1041">
            <v>41426</v>
          </cell>
          <cell r="P1041">
            <v>41436</v>
          </cell>
          <cell r="Q1041" t="str">
            <v>NO</v>
          </cell>
          <cell r="R1041" t="str">
            <v/>
          </cell>
          <cell r="S1041"/>
          <cell r="T1041" t="str">
            <v>No</v>
          </cell>
          <cell r="U1041" t="str">
            <v>No</v>
          </cell>
          <cell r="V1041" t="str">
            <v>No</v>
          </cell>
          <cell r="W1041" t="str">
            <v/>
          </cell>
        </row>
        <row r="1042">
          <cell r="B1042">
            <v>65603</v>
          </cell>
          <cell r="C1042">
            <v>100</v>
          </cell>
          <cell r="D1042" t="str">
            <v>NEF 2012</v>
          </cell>
          <cell r="E1042" t="str">
            <v>Silver Oaks (IA)</v>
          </cell>
          <cell r="F1042" t="str">
            <v>Silver Oaks Associates, L.P.</v>
          </cell>
          <cell r="G1042" t="str">
            <v>Oakridge Neighborhood Services</v>
          </cell>
          <cell r="H1042" t="str">
            <v>Kelly Wiegman</v>
          </cell>
          <cell r="I1042" t="str">
            <v>Jennifer Rivera</v>
          </cell>
          <cell r="J1042" t="str">
            <v>McGowen Hurst Clark &amp; Smith, P.C.</v>
          </cell>
          <cell r="K1042">
            <v>41052</v>
          </cell>
          <cell r="L1042" t="str">
            <v/>
          </cell>
          <cell r="M1042" t="str">
            <v>2028</v>
          </cell>
          <cell r="N1042" t="str">
            <v>New</v>
          </cell>
          <cell r="O1042">
            <v>41456</v>
          </cell>
          <cell r="P1042">
            <v>41612</v>
          </cell>
          <cell r="Q1042" t="str">
            <v>NO</v>
          </cell>
          <cell r="R1042" t="str">
            <v/>
          </cell>
          <cell r="S1042"/>
          <cell r="T1042" t="str">
            <v>No</v>
          </cell>
          <cell r="U1042" t="str">
            <v>No</v>
          </cell>
          <cell r="V1042" t="str">
            <v>No</v>
          </cell>
          <cell r="W1042" t="str">
            <v/>
          </cell>
        </row>
        <row r="1043">
          <cell r="B1043">
            <v>65612</v>
          </cell>
          <cell r="C1043">
            <v>100</v>
          </cell>
          <cell r="D1043" t="str">
            <v>Silicon Valley Bank SIF (Sold to USB from Silicon)</v>
          </cell>
          <cell r="E1043" t="str">
            <v xml:space="preserve">Logan Place (CA) </v>
          </cell>
          <cell r="F1043" t="str">
            <v>Logan Place, LP</v>
          </cell>
          <cell r="G1043" t="str">
            <v>Burbank Housing Development Corporation</v>
          </cell>
          <cell r="H1043" t="str">
            <v>Malcolm Wells</v>
          </cell>
          <cell r="I1043" t="str">
            <v>Laura Pishion</v>
          </cell>
          <cell r="J1043" t="str">
            <v>Lindquist, Von Husen &amp; Joyce, LLP</v>
          </cell>
          <cell r="K1043">
            <v>41051</v>
          </cell>
          <cell r="L1043" t="str">
            <v/>
          </cell>
          <cell r="M1043" t="str">
            <v>2027</v>
          </cell>
          <cell r="N1043" t="str">
            <v>New</v>
          </cell>
          <cell r="O1043">
            <v>41518</v>
          </cell>
          <cell r="P1043">
            <v>41556</v>
          </cell>
          <cell r="Q1043" t="str">
            <v>YES</v>
          </cell>
          <cell r="R1043">
            <v>2018</v>
          </cell>
          <cell r="S1043">
            <v>2018</v>
          </cell>
          <cell r="T1043" t="str">
            <v>Yes</v>
          </cell>
          <cell r="U1043" t="str">
            <v>Yes</v>
          </cell>
          <cell r="V1043" t="str">
            <v>Yes</v>
          </cell>
          <cell r="W1043" t="str">
            <v/>
          </cell>
        </row>
        <row r="1044">
          <cell r="B1044">
            <v>65619</v>
          </cell>
          <cell r="C1044">
            <v>100</v>
          </cell>
          <cell r="D1044" t="str">
            <v>Capital One 2012</v>
          </cell>
          <cell r="E1044" t="str">
            <v>NY &amp; Mellon &amp; Fendall</v>
          </cell>
          <cell r="F1044" t="str">
            <v>Scattered Site II LLC</v>
          </cell>
          <cell r="G1044" t="str">
            <v>So Others Might Eat (SOME)</v>
          </cell>
          <cell r="H1044" t="str">
            <v>Lisa Taylor</v>
          </cell>
          <cell r="I1044" t="str">
            <v>Tracey Ferrara</v>
          </cell>
          <cell r="J1044" t="str">
            <v>CohnReznick (Bethesda)</v>
          </cell>
          <cell r="K1044">
            <v>41387</v>
          </cell>
          <cell r="L1044" t="str">
            <v/>
          </cell>
          <cell r="M1044" t="str">
            <v>2027</v>
          </cell>
          <cell r="N1044" t="str">
            <v>Gut Rehab</v>
          </cell>
          <cell r="O1044">
            <v>41791</v>
          </cell>
          <cell r="P1044">
            <v>41837</v>
          </cell>
          <cell r="Q1044" t="str">
            <v>YES</v>
          </cell>
          <cell r="R1044">
            <v>2022</v>
          </cell>
          <cell r="S1044"/>
          <cell r="T1044" t="str">
            <v>No</v>
          </cell>
          <cell r="U1044" t="str">
            <v>No</v>
          </cell>
          <cell r="V1044" t="str">
            <v>No</v>
          </cell>
          <cell r="W1044" t="str">
            <v/>
          </cell>
        </row>
        <row r="1045">
          <cell r="B1045">
            <v>65624</v>
          </cell>
          <cell r="C1045">
            <v>100</v>
          </cell>
          <cell r="D1045" t="str">
            <v>NEF 2012</v>
          </cell>
          <cell r="E1045" t="str">
            <v>CRH #7</v>
          </cell>
          <cell r="F1045" t="str">
            <v>Charleston Replacement Housing, L.P. #7</v>
          </cell>
          <cell r="G1045" t="str">
            <v>Alan Ives Construction (LOCATION: CHICAGO, IL)</v>
          </cell>
          <cell r="H1045" t="str">
            <v>Judy Jackson</v>
          </cell>
          <cell r="I1045" t="str">
            <v>Tracey Ferrara</v>
          </cell>
          <cell r="J1045" t="str">
            <v>Haran &amp; Associates, Ltd.</v>
          </cell>
          <cell r="K1045">
            <v>41269</v>
          </cell>
          <cell r="L1045" t="str">
            <v/>
          </cell>
          <cell r="M1045" t="str">
            <v>2028</v>
          </cell>
          <cell r="N1045" t="str">
            <v>New</v>
          </cell>
          <cell r="O1045" t="str">
            <v/>
          </cell>
          <cell r="P1045">
            <v>41543</v>
          </cell>
          <cell r="Q1045" t="str">
            <v>NO</v>
          </cell>
          <cell r="R1045" t="str">
            <v/>
          </cell>
          <cell r="S1045"/>
          <cell r="T1045" t="str">
            <v>No</v>
          </cell>
          <cell r="U1045" t="str">
            <v>No</v>
          </cell>
          <cell r="V1045" t="str">
            <v>No</v>
          </cell>
          <cell r="W1045" t="str">
            <v/>
          </cell>
        </row>
        <row r="1046">
          <cell r="B1046">
            <v>65630</v>
          </cell>
          <cell r="C1046">
            <v>100</v>
          </cell>
          <cell r="D1046" t="str">
            <v>Capital One 2012</v>
          </cell>
          <cell r="E1046" t="str">
            <v>LaSalle Apartments (LA)</v>
          </cell>
          <cell r="F1046" t="str">
            <v>Reliance-LaSalle Associates, LP</v>
          </cell>
          <cell r="G1046" t="str">
            <v>Herman &amp; Kittle Properties, Inc.</v>
          </cell>
          <cell r="H1046" t="str">
            <v>Sandy Baker</v>
          </cell>
          <cell r="I1046" t="str">
            <v>Jennifer Rivera</v>
          </cell>
          <cell r="J1046" t="str">
            <v>Dauby O' Connor &amp; Zaleski LLC</v>
          </cell>
          <cell r="K1046">
            <v>41073</v>
          </cell>
          <cell r="L1046" t="str">
            <v/>
          </cell>
          <cell r="M1046" t="str">
            <v>2027</v>
          </cell>
          <cell r="N1046" t="str">
            <v>Gut Rehab</v>
          </cell>
          <cell r="O1046">
            <v>41440</v>
          </cell>
          <cell r="P1046">
            <v>41508</v>
          </cell>
          <cell r="Q1046" t="str">
            <v>NO</v>
          </cell>
          <cell r="R1046" t="str">
            <v/>
          </cell>
          <cell r="S1046"/>
          <cell r="T1046" t="str">
            <v>No</v>
          </cell>
          <cell r="U1046" t="str">
            <v>No</v>
          </cell>
          <cell r="V1046" t="str">
            <v>No</v>
          </cell>
          <cell r="W1046" t="str">
            <v/>
          </cell>
        </row>
        <row r="1047">
          <cell r="B1047">
            <v>65632</v>
          </cell>
          <cell r="C1047">
            <v>100</v>
          </cell>
          <cell r="D1047" t="str">
            <v>GS-NYEF Fund 2009 LLC</v>
          </cell>
          <cell r="E1047" t="str">
            <v>147 West 145th Street</v>
          </cell>
          <cell r="F1047" t="str">
            <v>West 145 L.P.</v>
          </cell>
          <cell r="G1047" t="str">
            <v>Lemor Realty Corporation</v>
          </cell>
          <cell r="H1047" t="str">
            <v>Anna Ortiz</v>
          </cell>
          <cell r="I1047" t="str">
            <v>Tania Garrido</v>
          </cell>
          <cell r="J1047" t="str">
            <v>John W. Davis, CPA</v>
          </cell>
          <cell r="K1047">
            <v>40899</v>
          </cell>
          <cell r="L1047" t="str">
            <v/>
          </cell>
          <cell r="M1047" t="str">
            <v>2027</v>
          </cell>
          <cell r="N1047" t="str">
            <v>Gut Rehab</v>
          </cell>
          <cell r="O1047" t="str">
            <v/>
          </cell>
          <cell r="P1047">
            <v>40695</v>
          </cell>
          <cell r="Q1047" t="str">
            <v>NO</v>
          </cell>
          <cell r="R1047" t="str">
            <v/>
          </cell>
          <cell r="S1047"/>
          <cell r="T1047" t="str">
            <v>No</v>
          </cell>
          <cell r="U1047" t="str">
            <v>No</v>
          </cell>
          <cell r="V1047" t="str">
            <v>No</v>
          </cell>
          <cell r="W1047" t="str">
            <v/>
          </cell>
        </row>
        <row r="1048">
          <cell r="B1048">
            <v>65634</v>
          </cell>
          <cell r="C1048">
            <v>100</v>
          </cell>
          <cell r="D1048" t="str">
            <v>NEF 2012</v>
          </cell>
          <cell r="E1048" t="str">
            <v>Hill View Homes (LA)</v>
          </cell>
          <cell r="F1048" t="str">
            <v>Hill View Homes, LP</v>
          </cell>
          <cell r="G1048" t="str">
            <v>KWL Properties, LLC</v>
          </cell>
          <cell r="H1048" t="str">
            <v>Sandy Baker</v>
          </cell>
          <cell r="I1048" t="str">
            <v>Jennifer Rivera</v>
          </cell>
          <cell r="J1048" t="str">
            <v>Little &amp; Associates LLC</v>
          </cell>
          <cell r="K1048">
            <v>41212</v>
          </cell>
          <cell r="L1048" t="str">
            <v/>
          </cell>
          <cell r="M1048" t="str">
            <v>2027</v>
          </cell>
          <cell r="N1048" t="str">
            <v>New</v>
          </cell>
          <cell r="O1048">
            <v>41518</v>
          </cell>
          <cell r="P1048">
            <v>41551</v>
          </cell>
          <cell r="Q1048" t="str">
            <v>NO</v>
          </cell>
          <cell r="R1048" t="str">
            <v/>
          </cell>
          <cell r="S1048"/>
          <cell r="T1048" t="str">
            <v>No</v>
          </cell>
          <cell r="U1048" t="str">
            <v>No</v>
          </cell>
          <cell r="V1048" t="str">
            <v>No</v>
          </cell>
          <cell r="W1048" t="str">
            <v/>
          </cell>
        </row>
        <row r="1049">
          <cell r="B1049">
            <v>65636</v>
          </cell>
          <cell r="C1049">
            <v>100</v>
          </cell>
          <cell r="D1049" t="str">
            <v>Regional Secondary II - California</v>
          </cell>
          <cell r="E1049" t="str">
            <v>New Pershing Apartments -Secondary 2017</v>
          </cell>
          <cell r="F1049" t="str">
            <v>New Pershing Apartments, L.P.</v>
          </cell>
          <cell r="G1049" t="str">
            <v>Skid Row Housing Trust (SRHT)</v>
          </cell>
          <cell r="H1049" t="str">
            <v>Malcolm Wells</v>
          </cell>
          <cell r="I1049" t="str">
            <v>Laura Pishion</v>
          </cell>
          <cell r="J1049" t="str">
            <v/>
          </cell>
          <cell r="K1049">
            <v>41365</v>
          </cell>
          <cell r="L1049" t="str">
            <v/>
          </cell>
          <cell r="M1049" t="str">
            <v>2029</v>
          </cell>
          <cell r="N1049" t="str">
            <v>New</v>
          </cell>
          <cell r="O1049">
            <v>41944</v>
          </cell>
          <cell r="P1049">
            <v>42128</v>
          </cell>
          <cell r="Q1049" t="str">
            <v>YES</v>
          </cell>
          <cell r="R1049">
            <v>2018</v>
          </cell>
          <cell r="S1049">
            <v>2018</v>
          </cell>
          <cell r="T1049" t="str">
            <v>Yes</v>
          </cell>
          <cell r="U1049" t="str">
            <v>Yes</v>
          </cell>
          <cell r="V1049" t="str">
            <v>Yes</v>
          </cell>
          <cell r="W1049" t="str">
            <v/>
          </cell>
        </row>
        <row r="1050">
          <cell r="B1050">
            <v>65638</v>
          </cell>
          <cell r="C1050">
            <v>100</v>
          </cell>
          <cell r="D1050" t="str">
            <v>Morgan Stanley SIF Single</v>
          </cell>
          <cell r="E1050" t="str">
            <v>Berkeley Manor (MO)</v>
          </cell>
          <cell r="F1050" t="str">
            <v>Berkeley Manor, LLC</v>
          </cell>
          <cell r="G1050" t="str">
            <v>Rubicon Inc.</v>
          </cell>
          <cell r="H1050" t="str">
            <v>Molly Gillis</v>
          </cell>
          <cell r="I1050" t="str">
            <v>Jennifer Rivera</v>
          </cell>
          <cell r="J1050" t="str">
            <v>Mueller Prost PC</v>
          </cell>
          <cell r="K1050">
            <v>41213</v>
          </cell>
          <cell r="L1050" t="str">
            <v/>
          </cell>
          <cell r="M1050" t="str">
            <v>2027</v>
          </cell>
          <cell r="N1050" t="str">
            <v>New</v>
          </cell>
          <cell r="O1050" t="str">
            <v/>
          </cell>
          <cell r="P1050">
            <v>41454</v>
          </cell>
          <cell r="Q1050" t="str">
            <v>NO</v>
          </cell>
          <cell r="R1050" t="str">
            <v/>
          </cell>
          <cell r="S1050"/>
          <cell r="T1050" t="str">
            <v>No</v>
          </cell>
          <cell r="U1050" t="str">
            <v>No</v>
          </cell>
          <cell r="V1050" t="str">
            <v>No</v>
          </cell>
          <cell r="W1050" t="str">
            <v/>
          </cell>
        </row>
        <row r="1051">
          <cell r="B1051">
            <v>65639</v>
          </cell>
          <cell r="C1051">
            <v>100</v>
          </cell>
          <cell r="D1051" t="str">
            <v>BOACHIF VII</v>
          </cell>
          <cell r="E1051" t="str">
            <v>Concern Amityville - Secondary 2016</v>
          </cell>
          <cell r="F1051" t="str">
            <v>Concern Amityville LLC</v>
          </cell>
          <cell r="G1051" t="str">
            <v>Concern for Independent Living, Inc.</v>
          </cell>
          <cell r="H1051" t="str">
            <v>Lisa Taylor</v>
          </cell>
          <cell r="I1051" t="str">
            <v>Tracey Ferrara</v>
          </cell>
          <cell r="J1051" t="str">
            <v/>
          </cell>
          <cell r="K1051">
            <v>41193</v>
          </cell>
          <cell r="L1051" t="str">
            <v/>
          </cell>
          <cell r="M1051" t="str">
            <v>2028</v>
          </cell>
          <cell r="N1051" t="str">
            <v>New</v>
          </cell>
          <cell r="O1051">
            <v>41640</v>
          </cell>
          <cell r="P1051">
            <v>41879</v>
          </cell>
          <cell r="Q1051" t="str">
            <v>YES</v>
          </cell>
          <cell r="R1051">
            <v>2018</v>
          </cell>
          <cell r="S1051">
            <v>2018</v>
          </cell>
          <cell r="T1051" t="str">
            <v>Yes</v>
          </cell>
          <cell r="U1051" t="str">
            <v>Yes</v>
          </cell>
          <cell r="V1051" t="str">
            <v>Yes</v>
          </cell>
          <cell r="W1051" t="str">
            <v/>
          </cell>
        </row>
        <row r="1052">
          <cell r="B1052">
            <v>65648</v>
          </cell>
          <cell r="C1052">
            <v>100</v>
          </cell>
          <cell r="D1052" t="str">
            <v>HEF X</v>
          </cell>
          <cell r="E1052" t="str">
            <v>Vineyard at Broadmore</v>
          </cell>
          <cell r="F1052" t="str">
            <v>Vineyard at Broadmore Limited Partnership</v>
          </cell>
          <cell r="G1052" t="str">
            <v>New Beginnings Housing, LLC</v>
          </cell>
          <cell r="H1052" t="str">
            <v>Justin Sousley</v>
          </cell>
          <cell r="I1052" t="str">
            <v>Laura Pishion</v>
          </cell>
          <cell r="J1052" t="str">
            <v>Eide Bailly LLP (Boise)</v>
          </cell>
          <cell r="K1052">
            <v>41206</v>
          </cell>
          <cell r="L1052" t="str">
            <v/>
          </cell>
          <cell r="M1052" t="str">
            <v>2029</v>
          </cell>
          <cell r="N1052" t="str">
            <v>New</v>
          </cell>
          <cell r="O1052">
            <v>41548</v>
          </cell>
          <cell r="P1052">
            <v>41571</v>
          </cell>
          <cell r="Q1052" t="str">
            <v>NO</v>
          </cell>
          <cell r="R1052" t="str">
            <v/>
          </cell>
          <cell r="S1052"/>
          <cell r="T1052" t="str">
            <v>No</v>
          </cell>
          <cell r="U1052" t="str">
            <v>No</v>
          </cell>
          <cell r="V1052" t="str">
            <v>No</v>
          </cell>
          <cell r="W1052" t="str">
            <v/>
          </cell>
        </row>
        <row r="1053">
          <cell r="B1053">
            <v>65650</v>
          </cell>
          <cell r="C1053">
            <v>100</v>
          </cell>
          <cell r="D1053" t="str">
            <v>NEF 2012</v>
          </cell>
          <cell r="E1053" t="str">
            <v>Taos Haus +6</v>
          </cell>
          <cell r="F1053" t="str">
            <v>Taos Haus Housing, LLLP</v>
          </cell>
          <cell r="G1053" t="str">
            <v>Tierra Realty Trust, LLC</v>
          </cell>
          <cell r="H1053" t="str">
            <v>Teresa Mondou</v>
          </cell>
          <cell r="I1053" t="str">
            <v>Laura Pishion</v>
          </cell>
          <cell r="J1053" t="str">
            <v>Accounting &amp; Financial Solutions</v>
          </cell>
          <cell r="K1053">
            <v>41250</v>
          </cell>
          <cell r="L1053" t="str">
            <v/>
          </cell>
          <cell r="M1053" t="str">
            <v>2028</v>
          </cell>
          <cell r="N1053" t="str">
            <v>Substantial Rehab</v>
          </cell>
          <cell r="O1053">
            <v>41580</v>
          </cell>
          <cell r="P1053">
            <v>41605</v>
          </cell>
          <cell r="Q1053" t="str">
            <v>NO</v>
          </cell>
          <cell r="R1053" t="str">
            <v/>
          </cell>
          <cell r="S1053"/>
          <cell r="T1053" t="str">
            <v>No</v>
          </cell>
          <cell r="U1053" t="str">
            <v>No</v>
          </cell>
          <cell r="V1053" t="str">
            <v>No</v>
          </cell>
          <cell r="W1053" t="str">
            <v/>
          </cell>
        </row>
        <row r="1054">
          <cell r="B1054">
            <v>65663</v>
          </cell>
          <cell r="C1054">
            <v>100</v>
          </cell>
          <cell r="D1054" t="str">
            <v>MetLife II</v>
          </cell>
          <cell r="E1054" t="str">
            <v>Pleasant Street Apartments</v>
          </cell>
          <cell r="F1054" t="str">
            <v>Pleasant Street Apartments LLC</v>
          </cell>
          <cell r="G1054" t="str">
            <v>Peabody Properties, Inc.</v>
          </cell>
          <cell r="H1054" t="str">
            <v>Nicole Bush</v>
          </cell>
          <cell r="I1054" t="str">
            <v>Tracey Ferrara</v>
          </cell>
          <cell r="J1054" t="str">
            <v>RSM (Boston)</v>
          </cell>
          <cell r="K1054">
            <v>41213</v>
          </cell>
          <cell r="L1054" t="str">
            <v/>
          </cell>
          <cell r="M1054" t="str">
            <v>2027</v>
          </cell>
          <cell r="N1054" t="str">
            <v>Gut Rehab</v>
          </cell>
          <cell r="O1054">
            <v>41426</v>
          </cell>
          <cell r="P1054">
            <v>41424</v>
          </cell>
          <cell r="Q1054" t="str">
            <v>NO</v>
          </cell>
          <cell r="R1054" t="str">
            <v/>
          </cell>
          <cell r="S1054"/>
          <cell r="T1054" t="str">
            <v>No</v>
          </cell>
          <cell r="U1054" t="str">
            <v>No</v>
          </cell>
          <cell r="V1054" t="str">
            <v>No</v>
          </cell>
          <cell r="W1054" t="str">
            <v/>
          </cell>
        </row>
        <row r="1055">
          <cell r="B1055">
            <v>65666</v>
          </cell>
          <cell r="C1055">
            <v>100</v>
          </cell>
          <cell r="D1055" t="str">
            <v>NEF 2012</v>
          </cell>
          <cell r="E1055" t="str">
            <v>Nobles Square I &amp; II Apartments</v>
          </cell>
          <cell r="F1055" t="str">
            <v>Nobles Square Apartments Limited Partnership</v>
          </cell>
          <cell r="G1055" t="str">
            <v>Southwest Minnesota Housing Partnership</v>
          </cell>
          <cell r="H1055" t="str">
            <v>Samuel Stephens</v>
          </cell>
          <cell r="I1055" t="str">
            <v>Jennifer Rivera</v>
          </cell>
          <cell r="J1055" t="str">
            <v>Mahoney Ulbrich Christiansen Russ</v>
          </cell>
          <cell r="K1055">
            <v>41365</v>
          </cell>
          <cell r="L1055" t="str">
            <v/>
          </cell>
          <cell r="M1055" t="str">
            <v>2027</v>
          </cell>
          <cell r="N1055" t="str">
            <v>Moderate Rehab</v>
          </cell>
          <cell r="O1055">
            <v>41518</v>
          </cell>
          <cell r="P1055">
            <v>41365</v>
          </cell>
          <cell r="Q1055" t="str">
            <v>NO</v>
          </cell>
          <cell r="R1055" t="str">
            <v/>
          </cell>
          <cell r="S1055"/>
          <cell r="T1055" t="str">
            <v>No</v>
          </cell>
          <cell r="U1055" t="str">
            <v>No</v>
          </cell>
          <cell r="V1055" t="str">
            <v>No</v>
          </cell>
          <cell r="W1055" t="str">
            <v/>
          </cell>
        </row>
        <row r="1056">
          <cell r="B1056">
            <v>65675</v>
          </cell>
          <cell r="C1056">
            <v>100</v>
          </cell>
          <cell r="D1056" t="str">
            <v>Citigroup 2011</v>
          </cell>
          <cell r="E1056" t="str">
            <v>3600 N. Halsted</v>
          </cell>
          <cell r="F1056" t="str">
            <v>Halsted Limited Partnership</v>
          </cell>
          <cell r="G1056" t="str">
            <v>Heartland Housing, Inc.</v>
          </cell>
          <cell r="H1056" t="str">
            <v>Erica Arellano</v>
          </cell>
          <cell r="I1056" t="str">
            <v>Jennifer Rivera</v>
          </cell>
          <cell r="J1056" t="str">
            <v>BDO USA LLP (Cleveland, OH)</v>
          </cell>
          <cell r="K1056">
            <v>41389</v>
          </cell>
          <cell r="L1056" t="str">
            <v/>
          </cell>
          <cell r="M1056" t="str">
            <v>2029</v>
          </cell>
          <cell r="N1056" t="str">
            <v>Substantial Rehab</v>
          </cell>
          <cell r="O1056">
            <v>41852</v>
          </cell>
          <cell r="P1056">
            <v>41866</v>
          </cell>
          <cell r="Q1056" t="str">
            <v>YES</v>
          </cell>
          <cell r="R1056">
            <v>2022</v>
          </cell>
          <cell r="S1056"/>
          <cell r="T1056" t="str">
            <v>No</v>
          </cell>
          <cell r="U1056" t="str">
            <v>No</v>
          </cell>
          <cell r="V1056" t="str">
            <v>No</v>
          </cell>
          <cell r="W1056" t="str">
            <v/>
          </cell>
        </row>
        <row r="1057">
          <cell r="B1057">
            <v>65676</v>
          </cell>
          <cell r="C1057">
            <v>2.2999999999999998</v>
          </cell>
          <cell r="D1057" t="str">
            <v>NEF 2012</v>
          </cell>
          <cell r="E1057" t="str">
            <v>VA Danville Medical Center</v>
          </cell>
          <cell r="F1057" t="str">
            <v>Danville Veterans Housing, LLC</v>
          </cell>
          <cell r="G1057" t="str">
            <v>Mercy Housing Lakefront (IL WI)</v>
          </cell>
          <cell r="H1057" t="str">
            <v>Eileen Kelly</v>
          </cell>
          <cell r="I1057" t="str">
            <v>Jennifer Rivera</v>
          </cell>
          <cell r="J1057" t="str">
            <v>CohnReznick (Charlotte)</v>
          </cell>
          <cell r="K1057">
            <v>42164</v>
          </cell>
          <cell r="L1057" t="str">
            <v/>
          </cell>
          <cell r="M1057" t="str">
            <v>2031</v>
          </cell>
          <cell r="N1057" t="str">
            <v>New</v>
          </cell>
          <cell r="O1057">
            <v>42491</v>
          </cell>
          <cell r="P1057">
            <v>42734</v>
          </cell>
          <cell r="Q1057" t="str">
            <v>NO</v>
          </cell>
          <cell r="R1057" t="str">
            <v/>
          </cell>
          <cell r="S1057"/>
          <cell r="T1057" t="str">
            <v>No</v>
          </cell>
          <cell r="U1057" t="str">
            <v>No</v>
          </cell>
          <cell r="V1057" t="str">
            <v>No</v>
          </cell>
          <cell r="W1057" t="str">
            <v/>
          </cell>
        </row>
        <row r="1058">
          <cell r="B1058">
            <v>65676</v>
          </cell>
          <cell r="C1058">
            <v>51.7</v>
          </cell>
          <cell r="D1058" t="str">
            <v>NEF 2013</v>
          </cell>
          <cell r="E1058" t="str">
            <v>VA Danville Medical Center</v>
          </cell>
          <cell r="F1058" t="str">
            <v>Danville Veterans Housing, LLC</v>
          </cell>
          <cell r="G1058" t="str">
            <v>Mercy Housing Lakefront (IL WI)</v>
          </cell>
          <cell r="H1058" t="str">
            <v>Eileen Kelly</v>
          </cell>
          <cell r="I1058" t="str">
            <v>Jennifer Rivera</v>
          </cell>
          <cell r="J1058" t="str">
            <v>CohnReznick (Charlotte)</v>
          </cell>
          <cell r="K1058">
            <v>42164</v>
          </cell>
          <cell r="L1058" t="str">
            <v/>
          </cell>
          <cell r="M1058" t="str">
            <v>2031</v>
          </cell>
          <cell r="N1058" t="str">
            <v>New</v>
          </cell>
          <cell r="O1058">
            <v>42491</v>
          </cell>
          <cell r="P1058">
            <v>42734</v>
          </cell>
          <cell r="Q1058" t="str">
            <v>NO</v>
          </cell>
          <cell r="R1058" t="str">
            <v/>
          </cell>
          <cell r="S1058"/>
          <cell r="T1058" t="str">
            <v>No</v>
          </cell>
          <cell r="U1058" t="str">
            <v>No</v>
          </cell>
          <cell r="V1058" t="str">
            <v>No</v>
          </cell>
          <cell r="W1058" t="str">
            <v/>
          </cell>
        </row>
        <row r="1059">
          <cell r="B1059">
            <v>65676</v>
          </cell>
          <cell r="C1059">
            <v>46</v>
          </cell>
          <cell r="D1059" t="str">
            <v>NEF 2014</v>
          </cell>
          <cell r="E1059" t="str">
            <v>VA Danville Medical Center</v>
          </cell>
          <cell r="F1059" t="str">
            <v>Danville Veterans Housing, LLC</v>
          </cell>
          <cell r="G1059" t="str">
            <v>Mercy Housing Lakefront (IL WI)</v>
          </cell>
          <cell r="H1059" t="str">
            <v>Eileen Kelly</v>
          </cell>
          <cell r="I1059" t="str">
            <v>Jennifer Rivera</v>
          </cell>
          <cell r="J1059" t="str">
            <v>CohnReznick (Charlotte)</v>
          </cell>
          <cell r="K1059">
            <v>42164</v>
          </cell>
          <cell r="L1059" t="str">
            <v/>
          </cell>
          <cell r="M1059" t="str">
            <v>2031</v>
          </cell>
          <cell r="N1059" t="str">
            <v>New</v>
          </cell>
          <cell r="O1059">
            <v>42491</v>
          </cell>
          <cell r="P1059">
            <v>42734</v>
          </cell>
          <cell r="Q1059" t="str">
            <v>NO</v>
          </cell>
          <cell r="R1059" t="str">
            <v/>
          </cell>
          <cell r="S1059"/>
          <cell r="T1059" t="str">
            <v>No</v>
          </cell>
          <cell r="U1059" t="str">
            <v>No</v>
          </cell>
          <cell r="V1059" t="str">
            <v>No</v>
          </cell>
          <cell r="W1059" t="str">
            <v/>
          </cell>
        </row>
        <row r="1060">
          <cell r="B1060">
            <v>65685</v>
          </cell>
          <cell r="C1060">
            <v>100</v>
          </cell>
          <cell r="D1060" t="str">
            <v>NEF 2012</v>
          </cell>
          <cell r="E1060" t="str">
            <v>La Mesita</v>
          </cell>
          <cell r="F1060" t="str">
            <v>La Mesita Apartments, LP</v>
          </cell>
          <cell r="G1060" t="str">
            <v>A New Leaf, Inc. (ANL-fka Prehab of Arizona, Inc.)</v>
          </cell>
          <cell r="H1060" t="str">
            <v>Wade Okada</v>
          </cell>
          <cell r="I1060" t="str">
            <v>Laura Pishion</v>
          </cell>
          <cell r="J1060" t="str">
            <v>Novogradac &amp; Company LLP (Southfield, MI)</v>
          </cell>
          <cell r="K1060">
            <v>41198</v>
          </cell>
          <cell r="L1060" t="str">
            <v/>
          </cell>
          <cell r="M1060" t="str">
            <v>2028</v>
          </cell>
          <cell r="N1060" t="str">
            <v>New</v>
          </cell>
          <cell r="O1060">
            <v>41609</v>
          </cell>
          <cell r="P1060">
            <v>41639</v>
          </cell>
          <cell r="Q1060" t="str">
            <v>NO</v>
          </cell>
          <cell r="R1060" t="str">
            <v/>
          </cell>
          <cell r="S1060"/>
          <cell r="T1060" t="str">
            <v>No</v>
          </cell>
          <cell r="U1060" t="str">
            <v>No</v>
          </cell>
          <cell r="V1060" t="str">
            <v>No</v>
          </cell>
          <cell r="W1060" t="str">
            <v/>
          </cell>
        </row>
        <row r="1061">
          <cell r="B1061">
            <v>65686</v>
          </cell>
          <cell r="C1061">
            <v>100</v>
          </cell>
          <cell r="D1061" t="str">
            <v>HEF X</v>
          </cell>
          <cell r="E1061" t="str">
            <v>Grandview Family Housing II (WA)</v>
          </cell>
          <cell r="F1061" t="str">
            <v>Carriage Court Family Housing LLC</v>
          </cell>
          <cell r="G1061" t="str">
            <v>Catholic Charities Housing Services - Diocese of Yakima</v>
          </cell>
          <cell r="H1061" t="str">
            <v>Melanie Niemeyer</v>
          </cell>
          <cell r="I1061" t="str">
            <v>Laura Pishion</v>
          </cell>
          <cell r="J1061" t="str">
            <v>Loveridge Hunt &amp; Company</v>
          </cell>
          <cell r="K1061">
            <v>41226</v>
          </cell>
          <cell r="L1061" t="str">
            <v/>
          </cell>
          <cell r="M1061" t="str">
            <v>2027</v>
          </cell>
          <cell r="N1061" t="str">
            <v>New</v>
          </cell>
          <cell r="O1061">
            <v>41487</v>
          </cell>
          <cell r="P1061">
            <v>41501</v>
          </cell>
          <cell r="Q1061" t="str">
            <v>NO</v>
          </cell>
          <cell r="R1061" t="str">
            <v/>
          </cell>
          <cell r="S1061"/>
          <cell r="T1061" t="str">
            <v>No</v>
          </cell>
          <cell r="U1061" t="str">
            <v>No</v>
          </cell>
          <cell r="V1061" t="str">
            <v>No</v>
          </cell>
          <cell r="W1061" t="str">
            <v/>
          </cell>
        </row>
        <row r="1062">
          <cell r="B1062">
            <v>65691</v>
          </cell>
          <cell r="C1062">
            <v>100</v>
          </cell>
          <cell r="D1062" t="str">
            <v>Capital One 2012</v>
          </cell>
          <cell r="E1062" t="str">
            <v>New Hope Housing at Rittenhouse</v>
          </cell>
          <cell r="F1062" t="str">
            <v>Rittenhouse SRO, Ltd.</v>
          </cell>
          <cell r="G1062" t="str">
            <v>New Hope Housing, Inc.</v>
          </cell>
          <cell r="H1062" t="str">
            <v>Sandy Baker</v>
          </cell>
          <cell r="I1062" t="str">
            <v>Jennifer Rivera</v>
          </cell>
          <cell r="J1062" t="str">
            <v>Novogradac &amp; Company LLP (Austin)</v>
          </cell>
          <cell r="K1062">
            <v>41221</v>
          </cell>
          <cell r="L1062" t="str">
            <v/>
          </cell>
          <cell r="M1062" t="str">
            <v>2029</v>
          </cell>
          <cell r="N1062" t="str">
            <v>New</v>
          </cell>
          <cell r="O1062">
            <v>41548</v>
          </cell>
          <cell r="P1062">
            <v>41655</v>
          </cell>
          <cell r="Q1062" t="str">
            <v>YES</v>
          </cell>
          <cell r="R1062">
            <v>2022</v>
          </cell>
          <cell r="S1062"/>
          <cell r="T1062" t="str">
            <v>No</v>
          </cell>
          <cell r="U1062" t="str">
            <v>No</v>
          </cell>
          <cell r="V1062" t="str">
            <v>No</v>
          </cell>
          <cell r="W1062" t="str">
            <v/>
          </cell>
        </row>
        <row r="1063">
          <cell r="B1063">
            <v>65715</v>
          </cell>
          <cell r="C1063">
            <v>100</v>
          </cell>
          <cell r="D1063" t="str">
            <v>Morgan Stanley SIF Single II</v>
          </cell>
          <cell r="E1063" t="str">
            <v>St. Philip's Gardens</v>
          </cell>
          <cell r="F1063" t="str">
            <v>St. Philip's Gardens II, LLLP</v>
          </cell>
          <cell r="G1063" t="str">
            <v>Twin Cities Housing Development Corporation (TCHDC)</v>
          </cell>
          <cell r="H1063" t="str">
            <v>Samuel Stephens</v>
          </cell>
          <cell r="I1063" t="str">
            <v>Jennifer Rivera</v>
          </cell>
          <cell r="J1063" t="str">
            <v>Mahoney Ulbrich Christiansen Russ</v>
          </cell>
          <cell r="K1063">
            <v>41270</v>
          </cell>
          <cell r="L1063" t="str">
            <v/>
          </cell>
          <cell r="M1063" t="str">
            <v>2027</v>
          </cell>
          <cell r="N1063" t="str">
            <v>Substantial Rehab</v>
          </cell>
          <cell r="O1063">
            <v>41579</v>
          </cell>
          <cell r="P1063">
            <v>41621</v>
          </cell>
          <cell r="Q1063" t="str">
            <v>YES</v>
          </cell>
          <cell r="R1063">
            <v>2018</v>
          </cell>
          <cell r="S1063">
            <v>2018</v>
          </cell>
          <cell r="T1063" t="str">
            <v>Yes</v>
          </cell>
          <cell r="U1063" t="str">
            <v>Yes</v>
          </cell>
          <cell r="V1063" t="str">
            <v>Yes</v>
          </cell>
          <cell r="W1063" t="str">
            <v/>
          </cell>
        </row>
        <row r="1064">
          <cell r="B1064">
            <v>65716</v>
          </cell>
          <cell r="C1064">
            <v>100</v>
          </cell>
          <cell r="D1064" t="str">
            <v>BOACHIF VII</v>
          </cell>
          <cell r="E1064" t="str">
            <v>Aurora Apartments (WA)</v>
          </cell>
          <cell r="F1064" t="str">
            <v>Aurora Housing Development LLC</v>
          </cell>
          <cell r="G1064" t="str">
            <v>Catholic Housing Services of Western WA (Archdiocesan HA)</v>
          </cell>
          <cell r="H1064" t="str">
            <v>Lisa Robinson</v>
          </cell>
          <cell r="I1064" t="str">
            <v>Laura Pishion</v>
          </cell>
          <cell r="J1064" t="str">
            <v>CliftonLarsonAllen (Seattle)</v>
          </cell>
          <cell r="K1064">
            <v>41186</v>
          </cell>
          <cell r="L1064" t="str">
            <v/>
          </cell>
          <cell r="M1064" t="str">
            <v>2028</v>
          </cell>
          <cell r="N1064" t="str">
            <v>New</v>
          </cell>
          <cell r="O1064">
            <v>41518</v>
          </cell>
          <cell r="P1064">
            <v>41639</v>
          </cell>
          <cell r="Q1064" t="str">
            <v>YES</v>
          </cell>
          <cell r="R1064">
            <v>2018</v>
          </cell>
          <cell r="S1064">
            <v>2018</v>
          </cell>
          <cell r="T1064" t="str">
            <v>Yes</v>
          </cell>
          <cell r="U1064" t="str">
            <v>Yes</v>
          </cell>
          <cell r="V1064" t="str">
            <v>Yes</v>
          </cell>
          <cell r="W1064" t="str">
            <v/>
          </cell>
        </row>
        <row r="1065">
          <cell r="B1065">
            <v>65722</v>
          </cell>
          <cell r="C1065">
            <v>67</v>
          </cell>
          <cell r="D1065" t="str">
            <v>HEF X</v>
          </cell>
          <cell r="E1065" t="str">
            <v>Quincy Family Housing (WA)</v>
          </cell>
          <cell r="F1065" t="str">
            <v>Quincy Family Housing LLC</v>
          </cell>
          <cell r="G1065" t="str">
            <v>Catholic Charities Housing Services - Diocese of Yakima</v>
          </cell>
          <cell r="H1065" t="str">
            <v>Melanie Niemeyer</v>
          </cell>
          <cell r="I1065" t="str">
            <v>Laura Pishion</v>
          </cell>
          <cell r="J1065" t="str">
            <v>Loveridge Hunt &amp; Company</v>
          </cell>
          <cell r="K1065">
            <v>41207</v>
          </cell>
          <cell r="L1065" t="str">
            <v/>
          </cell>
          <cell r="M1065" t="str">
            <v>2027</v>
          </cell>
          <cell r="N1065" t="str">
            <v>New</v>
          </cell>
          <cell r="O1065">
            <v>41548</v>
          </cell>
          <cell r="P1065">
            <v>41577</v>
          </cell>
          <cell r="Q1065" t="str">
            <v>NO</v>
          </cell>
          <cell r="R1065" t="str">
            <v/>
          </cell>
          <cell r="S1065"/>
          <cell r="T1065" t="str">
            <v>No</v>
          </cell>
          <cell r="U1065" t="str">
            <v>No</v>
          </cell>
          <cell r="V1065" t="str">
            <v>No</v>
          </cell>
          <cell r="W1065" t="str">
            <v/>
          </cell>
        </row>
        <row r="1066">
          <cell r="B1066">
            <v>65722</v>
          </cell>
          <cell r="C1066">
            <v>33</v>
          </cell>
          <cell r="D1066" t="str">
            <v>NEF 2013</v>
          </cell>
          <cell r="E1066" t="str">
            <v>Quincy Family Housing (WA)</v>
          </cell>
          <cell r="F1066" t="str">
            <v>Quincy Family Housing LLC</v>
          </cell>
          <cell r="G1066" t="str">
            <v>Catholic Charities Housing Services - Diocese of Yakima</v>
          </cell>
          <cell r="H1066" t="str">
            <v>Melanie Niemeyer</v>
          </cell>
          <cell r="I1066" t="str">
            <v>Laura Pishion</v>
          </cell>
          <cell r="J1066" t="str">
            <v>Loveridge Hunt &amp; Company</v>
          </cell>
          <cell r="K1066">
            <v>41207</v>
          </cell>
          <cell r="L1066" t="str">
            <v/>
          </cell>
          <cell r="M1066" t="str">
            <v>2027</v>
          </cell>
          <cell r="N1066" t="str">
            <v>New</v>
          </cell>
          <cell r="O1066">
            <v>41548</v>
          </cell>
          <cell r="P1066">
            <v>41577</v>
          </cell>
          <cell r="Q1066" t="str">
            <v>NO</v>
          </cell>
          <cell r="R1066" t="str">
            <v/>
          </cell>
          <cell r="S1066"/>
          <cell r="T1066" t="str">
            <v>No</v>
          </cell>
          <cell r="U1066" t="str">
            <v>No</v>
          </cell>
          <cell r="V1066" t="str">
            <v>No</v>
          </cell>
          <cell r="W1066" t="str">
            <v/>
          </cell>
        </row>
        <row r="1067">
          <cell r="B1067">
            <v>65727</v>
          </cell>
          <cell r="C1067">
            <v>100</v>
          </cell>
          <cell r="D1067" t="str">
            <v>State Farm SIF</v>
          </cell>
          <cell r="E1067" t="str">
            <v>Greenleaf Manor</v>
          </cell>
          <cell r="F1067" t="str">
            <v>DDG Greenleaf Manor LP</v>
          </cell>
          <cell r="G1067" t="str">
            <v>New Directions Housing Corp (IL)</v>
          </cell>
          <cell r="H1067" t="str">
            <v>Eileen Kelly</v>
          </cell>
          <cell r="I1067" t="str">
            <v>Jennifer Rivera</v>
          </cell>
          <cell r="J1067" t="str">
            <v>MK Group CPAs &amp; Consultants LLC</v>
          </cell>
          <cell r="K1067">
            <v>41247</v>
          </cell>
          <cell r="L1067" t="str">
            <v/>
          </cell>
          <cell r="M1067" t="str">
            <v>2028</v>
          </cell>
          <cell r="N1067" t="str">
            <v>New</v>
          </cell>
          <cell r="O1067" t="str">
            <v/>
          </cell>
          <cell r="P1067">
            <v>41604</v>
          </cell>
          <cell r="Q1067" t="str">
            <v>NO</v>
          </cell>
          <cell r="R1067" t="str">
            <v/>
          </cell>
          <cell r="S1067"/>
          <cell r="T1067" t="str">
            <v>No</v>
          </cell>
          <cell r="U1067" t="str">
            <v>No</v>
          </cell>
          <cell r="V1067" t="str">
            <v>No</v>
          </cell>
          <cell r="W1067" t="str">
            <v/>
          </cell>
        </row>
        <row r="1068">
          <cell r="B1068">
            <v>65729</v>
          </cell>
          <cell r="C1068">
            <v>100</v>
          </cell>
          <cell r="D1068" t="str">
            <v>NEF 2013</v>
          </cell>
          <cell r="E1068" t="str">
            <v>Englewood Lofts</v>
          </cell>
          <cell r="F1068" t="str">
            <v>Englewood Lofts, L.P.</v>
          </cell>
          <cell r="G1068" t="str">
            <v>Englewood Development Company, Inc. (ECDC)</v>
          </cell>
          <cell r="H1068" t="str">
            <v>Molly Gillis</v>
          </cell>
          <cell r="I1068" t="str">
            <v>Jennifer Rivera</v>
          </cell>
          <cell r="J1068" t="str">
            <v>Mountjoy Chilton Medley LLP</v>
          </cell>
          <cell r="K1068">
            <v>41284</v>
          </cell>
          <cell r="L1068" t="str">
            <v/>
          </cell>
          <cell r="M1068" t="str">
            <v>2028</v>
          </cell>
          <cell r="N1068" t="str">
            <v>Gut Rehab</v>
          </cell>
          <cell r="O1068">
            <v>41579</v>
          </cell>
          <cell r="P1068">
            <v>41943</v>
          </cell>
          <cell r="Q1068" t="str">
            <v>NO</v>
          </cell>
          <cell r="R1068" t="str">
            <v/>
          </cell>
          <cell r="S1068"/>
          <cell r="T1068" t="str">
            <v>No</v>
          </cell>
          <cell r="U1068" t="str">
            <v>No</v>
          </cell>
          <cell r="V1068" t="str">
            <v>No</v>
          </cell>
          <cell r="W1068" t="str">
            <v/>
          </cell>
        </row>
        <row r="1069">
          <cell r="B1069">
            <v>65737</v>
          </cell>
          <cell r="C1069">
            <v>100</v>
          </cell>
          <cell r="D1069" t="str">
            <v>CEF 2013</v>
          </cell>
          <cell r="E1069" t="str">
            <v>Parkway Vista Apartments (NV)</v>
          </cell>
          <cell r="F1069" t="str">
            <v>Parkway Vista Limited Partnership</v>
          </cell>
          <cell r="G1069" t="str">
            <v>New Beginnings Housing, LLC</v>
          </cell>
          <cell r="H1069" t="str">
            <v>Justin Sousley</v>
          </cell>
          <cell r="I1069" t="str">
            <v>Laura Pishion</v>
          </cell>
          <cell r="J1069" t="str">
            <v>Eide Bailly LLP (Boise)</v>
          </cell>
          <cell r="K1069">
            <v>41389</v>
          </cell>
          <cell r="L1069" t="str">
            <v/>
          </cell>
          <cell r="M1069" t="str">
            <v>2029</v>
          </cell>
          <cell r="N1069" t="str">
            <v>New</v>
          </cell>
          <cell r="O1069">
            <v>41640</v>
          </cell>
          <cell r="P1069">
            <v>41670</v>
          </cell>
          <cell r="Q1069" t="str">
            <v>NO</v>
          </cell>
          <cell r="R1069" t="str">
            <v/>
          </cell>
          <cell r="S1069"/>
          <cell r="T1069" t="str">
            <v>No</v>
          </cell>
          <cell r="U1069" t="str">
            <v>No</v>
          </cell>
          <cell r="V1069" t="str">
            <v>No</v>
          </cell>
          <cell r="W1069" t="str">
            <v/>
          </cell>
        </row>
        <row r="1070">
          <cell r="B1070">
            <v>65738</v>
          </cell>
          <cell r="C1070">
            <v>100</v>
          </cell>
          <cell r="D1070" t="str">
            <v>TD Banknorth 2012</v>
          </cell>
          <cell r="E1070" t="str">
            <v>MBD Silva Taylor Resyndication</v>
          </cell>
          <cell r="F1070" t="str">
            <v>MBD Silva Taylor, LLC</v>
          </cell>
          <cell r="G1070" t="str">
            <v>Mid-Bronx Desperadoes Community Housing Corporation</v>
          </cell>
          <cell r="H1070" t="str">
            <v>Rayla Maurin</v>
          </cell>
          <cell r="I1070" t="str">
            <v>Lisa Taylor</v>
          </cell>
          <cell r="J1070" t="str">
            <v>Novogradac &amp; Company LLP (Dover, OH)</v>
          </cell>
          <cell r="K1070">
            <v>41088</v>
          </cell>
          <cell r="L1070" t="str">
            <v/>
          </cell>
          <cell r="M1070" t="str">
            <v>2027</v>
          </cell>
          <cell r="N1070" t="str">
            <v>Moderate Rehab</v>
          </cell>
          <cell r="O1070">
            <v>41487</v>
          </cell>
          <cell r="P1070">
            <v>41562</v>
          </cell>
          <cell r="Q1070" t="str">
            <v>NO</v>
          </cell>
          <cell r="R1070" t="str">
            <v/>
          </cell>
          <cell r="S1070"/>
          <cell r="T1070"/>
          <cell r="U1070" t="str">
            <v>No</v>
          </cell>
          <cell r="V1070" t="str">
            <v>No</v>
          </cell>
          <cell r="W1070" t="str">
            <v>No</v>
          </cell>
        </row>
        <row r="1071">
          <cell r="B1071">
            <v>65739</v>
          </cell>
          <cell r="C1071">
            <v>100</v>
          </cell>
          <cell r="D1071" t="str">
            <v>TD Banknorth 2013</v>
          </cell>
          <cell r="E1071" t="str">
            <v>MD Fox</v>
          </cell>
          <cell r="F1071" t="str">
            <v>461 Washington Street Limited Partnership</v>
          </cell>
          <cell r="G1071" t="str">
            <v>Dimeo Properties, Inc.</v>
          </cell>
          <cell r="H1071" t="str">
            <v>Kimberly Pereira</v>
          </cell>
          <cell r="I1071" t="str">
            <v>Tracey Ferrara</v>
          </cell>
          <cell r="J1071" t="str">
            <v>CohnReznick (Hartford)</v>
          </cell>
          <cell r="K1071">
            <v>41694</v>
          </cell>
          <cell r="L1071" t="str">
            <v/>
          </cell>
          <cell r="M1071" t="str">
            <v>2029</v>
          </cell>
          <cell r="N1071" t="str">
            <v>Substantial Rehab</v>
          </cell>
          <cell r="O1071">
            <v>42186</v>
          </cell>
          <cell r="P1071">
            <v>41694</v>
          </cell>
          <cell r="Q1071" t="str">
            <v>YES</v>
          </cell>
          <cell r="R1071">
            <v>2019</v>
          </cell>
          <cell r="S1071">
            <v>2019</v>
          </cell>
          <cell r="T1071"/>
          <cell r="U1071" t="str">
            <v>Yes</v>
          </cell>
          <cell r="V1071" t="str">
            <v>Yes</v>
          </cell>
          <cell r="W1071" t="str">
            <v>Yes</v>
          </cell>
        </row>
        <row r="1072">
          <cell r="B1072">
            <v>65740</v>
          </cell>
          <cell r="C1072">
            <v>100</v>
          </cell>
          <cell r="D1072" t="str">
            <v>BNY Single Investor Fund</v>
          </cell>
          <cell r="E1072" t="str">
            <v>Landmark on Main Street</v>
          </cell>
          <cell r="F1072" t="str">
            <v>Landmark on Main, LLC</v>
          </cell>
          <cell r="G1072" t="str">
            <v>Landmark on Main Street HDFC (NY)</v>
          </cell>
          <cell r="H1072" t="str">
            <v>David Rozan</v>
          </cell>
          <cell r="I1072" t="str">
            <v>Lisa Taylor</v>
          </cell>
          <cell r="J1072" t="str">
            <v>NCheng LLP</v>
          </cell>
          <cell r="K1072">
            <v>42165</v>
          </cell>
          <cell r="L1072" t="str">
            <v/>
          </cell>
          <cell r="M1072" t="str">
            <v>2031</v>
          </cell>
          <cell r="N1072" t="str">
            <v>Substantial Rehab</v>
          </cell>
          <cell r="O1072">
            <v>42491</v>
          </cell>
          <cell r="P1072">
            <v>42370</v>
          </cell>
          <cell r="Q1072" t="str">
            <v>YES</v>
          </cell>
          <cell r="R1072">
            <v>2018</v>
          </cell>
          <cell r="S1072">
            <v>2018</v>
          </cell>
          <cell r="T1072" t="str">
            <v>Yes</v>
          </cell>
          <cell r="U1072" t="str">
            <v>Yes</v>
          </cell>
          <cell r="V1072" t="str">
            <v>Yes</v>
          </cell>
          <cell r="W1072" t="str">
            <v/>
          </cell>
        </row>
        <row r="1073">
          <cell r="B1073">
            <v>65743</v>
          </cell>
          <cell r="C1073">
            <v>100</v>
          </cell>
          <cell r="D1073" t="str">
            <v>Regional Fund IV</v>
          </cell>
          <cell r="E1073" t="str">
            <v>St. Joseph's (NY)</v>
          </cell>
          <cell r="F1073" t="str">
            <v>St. Joseph Preservation, LLC</v>
          </cell>
          <cell r="G1073" t="str">
            <v>Conifer Realty, LLC</v>
          </cell>
          <cell r="H1073" t="str">
            <v>Jessica Polak</v>
          </cell>
          <cell r="I1073" t="str">
            <v>Tracey Ferrara</v>
          </cell>
          <cell r="J1073" t="str">
            <v>Flaherty Salmin CPAs</v>
          </cell>
          <cell r="K1073">
            <v>41872</v>
          </cell>
          <cell r="L1073" t="str">
            <v/>
          </cell>
          <cell r="M1073" t="str">
            <v>2029</v>
          </cell>
          <cell r="N1073" t="str">
            <v>Substantial Rehab</v>
          </cell>
          <cell r="O1073">
            <v>42217</v>
          </cell>
          <cell r="P1073">
            <v>42129</v>
          </cell>
          <cell r="Q1073" t="str">
            <v>NO</v>
          </cell>
          <cell r="R1073" t="str">
            <v/>
          </cell>
          <cell r="S1073"/>
          <cell r="T1073" t="str">
            <v>No</v>
          </cell>
          <cell r="U1073" t="str">
            <v>No</v>
          </cell>
          <cell r="V1073" t="str">
            <v>No</v>
          </cell>
          <cell r="W1073" t="str">
            <v/>
          </cell>
        </row>
        <row r="1074">
          <cell r="B1074">
            <v>65745</v>
          </cell>
          <cell r="C1074">
            <v>100</v>
          </cell>
          <cell r="D1074" t="str">
            <v>Citigroup 2014</v>
          </cell>
          <cell r="E1074" t="str">
            <v>Crotona Park North</v>
          </cell>
          <cell r="F1074" t="str">
            <v>Crotona Park North LLC</v>
          </cell>
          <cell r="G1074" t="str">
            <v>Belmont Arthur Avenue Local Development Corporation</v>
          </cell>
          <cell r="H1074" t="str">
            <v>David Rozan</v>
          </cell>
          <cell r="I1074" t="str">
            <v>Lisa Taylor</v>
          </cell>
          <cell r="J1074" t="str">
            <v>Luigi Laverghetta, CPA</v>
          </cell>
          <cell r="K1074">
            <v>41942</v>
          </cell>
          <cell r="L1074" t="str">
            <v/>
          </cell>
          <cell r="M1074" t="str">
            <v>2030</v>
          </cell>
          <cell r="N1074" t="str">
            <v>Substantial Rehab</v>
          </cell>
          <cell r="O1074">
            <v>42614</v>
          </cell>
          <cell r="P1074">
            <v>42370</v>
          </cell>
          <cell r="Q1074" t="str">
            <v>NO</v>
          </cell>
          <cell r="R1074" t="str">
            <v/>
          </cell>
          <cell r="S1074"/>
          <cell r="T1074" t="str">
            <v>No</v>
          </cell>
          <cell r="U1074" t="str">
            <v>No</v>
          </cell>
          <cell r="V1074" t="str">
            <v>No</v>
          </cell>
          <cell r="W1074" t="str">
            <v/>
          </cell>
        </row>
        <row r="1075">
          <cell r="B1075">
            <v>65748</v>
          </cell>
          <cell r="C1075">
            <v>100</v>
          </cell>
          <cell r="D1075" t="str">
            <v>Sterling National Bank SIF</v>
          </cell>
          <cell r="E1075" t="str">
            <v>1437 Shakespeare Avenue</v>
          </cell>
          <cell r="F1075" t="str">
            <v>Shakespeare Watson L.P.</v>
          </cell>
          <cell r="G1075" t="str">
            <v>Highbridge Community Development Corporation</v>
          </cell>
          <cell r="H1075" t="str">
            <v>David Rozan</v>
          </cell>
          <cell r="I1075" t="str">
            <v>Lisa Taylor</v>
          </cell>
          <cell r="J1075" t="str">
            <v>A.G. Aaronson, C.P.A.</v>
          </cell>
          <cell r="K1075">
            <v>43077</v>
          </cell>
          <cell r="L1075" t="str">
            <v/>
          </cell>
          <cell r="M1075" t="str">
            <v>2034</v>
          </cell>
          <cell r="N1075" t="str">
            <v>Substantial Rehab</v>
          </cell>
          <cell r="O1075">
            <v>43622</v>
          </cell>
          <cell r="P1075">
            <v>43728</v>
          </cell>
          <cell r="Q1075" t="str">
            <v>YES</v>
          </cell>
          <cell r="R1075">
            <v>2019</v>
          </cell>
          <cell r="S1075">
            <v>2019</v>
          </cell>
          <cell r="T1075" t="str">
            <v>No</v>
          </cell>
          <cell r="U1075" t="str">
            <v>Yes</v>
          </cell>
          <cell r="V1075" t="str">
            <v>Yes</v>
          </cell>
          <cell r="W1075" t="str">
            <v/>
          </cell>
        </row>
        <row r="1076">
          <cell r="B1076">
            <v>65761</v>
          </cell>
          <cell r="C1076">
            <v>100</v>
          </cell>
          <cell r="D1076" t="str">
            <v>Morgan Stanley SIF Single II</v>
          </cell>
          <cell r="E1076" t="str">
            <v>Pikeville Scholar House</v>
          </cell>
          <cell r="F1076" t="str">
            <v>Pikeville Scholar House, LLLP</v>
          </cell>
          <cell r="G1076" t="str">
            <v>Family Scholar House (FSHUS)</v>
          </cell>
          <cell r="H1076" t="str">
            <v>Alyssa Brown</v>
          </cell>
          <cell r="I1076" t="str">
            <v>Jennifer Rivera</v>
          </cell>
          <cell r="J1076" t="str">
            <v>MIller, Mayer, Sullivan &amp; Stevens LLP</v>
          </cell>
          <cell r="K1076">
            <v>41255</v>
          </cell>
          <cell r="L1076" t="str">
            <v/>
          </cell>
          <cell r="M1076" t="str">
            <v>2028</v>
          </cell>
          <cell r="N1076" t="str">
            <v>New</v>
          </cell>
          <cell r="O1076">
            <v>41548</v>
          </cell>
          <cell r="P1076">
            <v>41585</v>
          </cell>
          <cell r="Q1076" t="str">
            <v>NO</v>
          </cell>
          <cell r="R1076" t="str">
            <v/>
          </cell>
          <cell r="S1076"/>
          <cell r="T1076" t="str">
            <v>No</v>
          </cell>
          <cell r="U1076" t="str">
            <v>No</v>
          </cell>
          <cell r="V1076" t="str">
            <v>No</v>
          </cell>
          <cell r="W1076" t="str">
            <v/>
          </cell>
        </row>
        <row r="1077">
          <cell r="B1077">
            <v>65762</v>
          </cell>
          <cell r="C1077">
            <v>100</v>
          </cell>
          <cell r="D1077" t="str">
            <v>NEF 2013</v>
          </cell>
          <cell r="E1077" t="str">
            <v>Rieger Hotel</v>
          </cell>
          <cell r="F1077" t="str">
            <v>Buckeye Community Twenty Two, LP</v>
          </cell>
          <cell r="G1077" t="str">
            <v>Buckeye Community Hope Foundation</v>
          </cell>
          <cell r="H1077" t="str">
            <v>Lisa Days</v>
          </cell>
          <cell r="I1077" t="str">
            <v>Tracey Ferrara</v>
          </cell>
          <cell r="J1077" t="str">
            <v>Tidwell Group (Columbus, OH)</v>
          </cell>
          <cell r="K1077">
            <v>41311</v>
          </cell>
          <cell r="L1077" t="str">
            <v/>
          </cell>
          <cell r="M1077" t="str">
            <v>2029</v>
          </cell>
          <cell r="N1077" t="str">
            <v>Substantial Rehab</v>
          </cell>
          <cell r="O1077">
            <v>41579</v>
          </cell>
          <cell r="P1077">
            <v>41926</v>
          </cell>
          <cell r="Q1077" t="str">
            <v>NO</v>
          </cell>
          <cell r="R1077" t="str">
            <v/>
          </cell>
          <cell r="S1077"/>
          <cell r="T1077" t="str">
            <v>No</v>
          </cell>
          <cell r="U1077" t="str">
            <v>No</v>
          </cell>
          <cell r="V1077" t="str">
            <v>No</v>
          </cell>
          <cell r="W1077" t="str">
            <v/>
          </cell>
        </row>
        <row r="1078">
          <cell r="B1078">
            <v>65765</v>
          </cell>
          <cell r="C1078">
            <v>100</v>
          </cell>
          <cell r="D1078" t="str">
            <v>JPMorgan 2012</v>
          </cell>
          <cell r="E1078" t="str">
            <v>Avalon Apartments</v>
          </cell>
          <cell r="F1078" t="str">
            <v>Avalon Apartments, L.P.</v>
          </cell>
          <cell r="G1078" t="str">
            <v>A Community of Friends</v>
          </cell>
          <cell r="H1078" t="str">
            <v>Gina Nelson</v>
          </cell>
          <cell r="I1078" t="str">
            <v>Laura Pishion</v>
          </cell>
          <cell r="J1078" t="str">
            <v>Keller &amp; Associates, LLP</v>
          </cell>
          <cell r="K1078">
            <v>41365</v>
          </cell>
          <cell r="L1078" t="str">
            <v/>
          </cell>
          <cell r="M1078" t="str">
            <v>2029</v>
          </cell>
          <cell r="N1078" t="str">
            <v>New</v>
          </cell>
          <cell r="O1078">
            <v>41821</v>
          </cell>
          <cell r="P1078">
            <v>41928</v>
          </cell>
          <cell r="Q1078" t="str">
            <v>YES</v>
          </cell>
          <cell r="R1078">
            <v>2018</v>
          </cell>
          <cell r="S1078">
            <v>2018</v>
          </cell>
          <cell r="T1078" t="str">
            <v>Yes</v>
          </cell>
          <cell r="U1078" t="str">
            <v>Yes</v>
          </cell>
          <cell r="V1078" t="str">
            <v>Yes</v>
          </cell>
          <cell r="W1078" t="str">
            <v/>
          </cell>
        </row>
        <row r="1079">
          <cell r="B1079">
            <v>65769</v>
          </cell>
          <cell r="C1079">
            <v>100</v>
          </cell>
          <cell r="D1079" t="str">
            <v>Morgan Stanley SIF Single</v>
          </cell>
          <cell r="E1079" t="str">
            <v>Menemsha Townhomes</v>
          </cell>
          <cell r="F1079" t="str">
            <v>Menemsha Limited Partnership</v>
          </cell>
          <cell r="G1079" t="str">
            <v>National Housing Associates, Inc.</v>
          </cell>
          <cell r="H1079" t="str">
            <v>Alyssa Brown</v>
          </cell>
          <cell r="I1079" t="str">
            <v>Jennifer Rivera</v>
          </cell>
          <cell r="J1079" t="str">
            <v>Tidwell Group (Columbus, OH)</v>
          </cell>
          <cell r="K1079">
            <v>41142</v>
          </cell>
          <cell r="L1079" t="str">
            <v/>
          </cell>
          <cell r="M1079" t="str">
            <v>2028</v>
          </cell>
          <cell r="N1079" t="str">
            <v>New</v>
          </cell>
          <cell r="O1079">
            <v>41487</v>
          </cell>
          <cell r="P1079">
            <v>41604</v>
          </cell>
          <cell r="Q1079" t="str">
            <v>NO</v>
          </cell>
          <cell r="R1079" t="str">
            <v/>
          </cell>
          <cell r="S1079"/>
          <cell r="T1079" t="str">
            <v>No</v>
          </cell>
          <cell r="U1079" t="str">
            <v>No</v>
          </cell>
          <cell r="V1079" t="str">
            <v>No</v>
          </cell>
          <cell r="W1079" t="str">
            <v/>
          </cell>
        </row>
        <row r="1080">
          <cell r="B1080">
            <v>65774</v>
          </cell>
          <cell r="C1080">
            <v>100</v>
          </cell>
          <cell r="D1080" t="str">
            <v>NEF 2012</v>
          </cell>
          <cell r="E1080" t="str">
            <v>Plymouth Place (IA)</v>
          </cell>
          <cell r="F1080" t="str">
            <v>Plymouth Place Associates, L.P.</v>
          </cell>
          <cell r="G1080" t="str">
            <v xml:space="preserve">Newbury Development Co. </v>
          </cell>
          <cell r="H1080" t="str">
            <v>Kelly Wiegman</v>
          </cell>
          <cell r="I1080" t="str">
            <v>Jennifer Rivera</v>
          </cell>
          <cell r="J1080" t="str">
            <v>McGowen Hurst Clark &amp; Smith, P.C.</v>
          </cell>
          <cell r="K1080">
            <v>41428</v>
          </cell>
          <cell r="L1080" t="str">
            <v/>
          </cell>
          <cell r="M1080" t="str">
            <v>2028</v>
          </cell>
          <cell r="N1080" t="str">
            <v>Moderate Rehab</v>
          </cell>
          <cell r="O1080">
            <v>41974</v>
          </cell>
          <cell r="P1080">
            <v>41968</v>
          </cell>
          <cell r="Q1080" t="str">
            <v>NO</v>
          </cell>
          <cell r="R1080" t="str">
            <v/>
          </cell>
          <cell r="S1080"/>
          <cell r="T1080" t="str">
            <v>No</v>
          </cell>
          <cell r="U1080" t="str">
            <v>No</v>
          </cell>
          <cell r="V1080" t="str">
            <v>No</v>
          </cell>
          <cell r="W1080" t="str">
            <v/>
          </cell>
        </row>
        <row r="1081">
          <cell r="B1081">
            <v>65775</v>
          </cell>
          <cell r="C1081">
            <v>100</v>
          </cell>
          <cell r="D1081" t="str">
            <v>NEF 2013</v>
          </cell>
          <cell r="E1081" t="str">
            <v>Elsie Mason Manor</v>
          </cell>
          <cell r="F1081" t="str">
            <v>EMM Associates, L.P.</v>
          </cell>
          <cell r="G1081" t="str">
            <v xml:space="preserve">Newbury Development Co. </v>
          </cell>
          <cell r="H1081" t="str">
            <v>Kelly Wiegman</v>
          </cell>
          <cell r="I1081" t="str">
            <v>Jennifer Rivera</v>
          </cell>
          <cell r="J1081" t="str">
            <v>McGowen Hurst Clark &amp; Smith, P.C.</v>
          </cell>
          <cell r="K1081">
            <v>41451</v>
          </cell>
          <cell r="L1081" t="str">
            <v/>
          </cell>
          <cell r="M1081" t="str">
            <v>2028</v>
          </cell>
          <cell r="N1081" t="str">
            <v>Moderate Rehab</v>
          </cell>
          <cell r="O1081">
            <v>41852</v>
          </cell>
          <cell r="P1081">
            <v>41901</v>
          </cell>
          <cell r="Q1081" t="str">
            <v>YES</v>
          </cell>
          <cell r="R1081">
            <v>2022</v>
          </cell>
          <cell r="S1081"/>
          <cell r="T1081" t="str">
            <v>No</v>
          </cell>
          <cell r="U1081" t="str">
            <v>No</v>
          </cell>
          <cell r="V1081" t="str">
            <v>No</v>
          </cell>
          <cell r="W1081" t="str">
            <v/>
          </cell>
        </row>
        <row r="1082">
          <cell r="B1082">
            <v>65776</v>
          </cell>
          <cell r="C1082">
            <v>100</v>
          </cell>
          <cell r="D1082" t="str">
            <v>NEF 2012</v>
          </cell>
          <cell r="E1082" t="str">
            <v>LaPorte Prairie Village</v>
          </cell>
          <cell r="F1082" t="str">
            <v>LPC 2013 Rehab Associates, L.P.</v>
          </cell>
          <cell r="G1082" t="str">
            <v xml:space="preserve">Newbury Development Co. </v>
          </cell>
          <cell r="H1082" t="str">
            <v>Kelly Wiegman</v>
          </cell>
          <cell r="I1082" t="str">
            <v>Jennifer Rivera</v>
          </cell>
          <cell r="J1082" t="str">
            <v>McGowen Hurst Clark &amp; Smith, P.C.</v>
          </cell>
          <cell r="K1082">
            <v>41397</v>
          </cell>
          <cell r="L1082" t="str">
            <v/>
          </cell>
          <cell r="M1082" t="str">
            <v>2028</v>
          </cell>
          <cell r="N1082" t="str">
            <v>Substantial Rehab</v>
          </cell>
          <cell r="O1082">
            <v>41883</v>
          </cell>
          <cell r="P1082">
            <v>41873</v>
          </cell>
          <cell r="Q1082" t="str">
            <v>NO</v>
          </cell>
          <cell r="R1082" t="str">
            <v/>
          </cell>
          <cell r="S1082"/>
          <cell r="T1082" t="str">
            <v>No</v>
          </cell>
          <cell r="U1082" t="str">
            <v>No</v>
          </cell>
          <cell r="V1082" t="str">
            <v>No</v>
          </cell>
          <cell r="W1082" t="str">
            <v/>
          </cell>
        </row>
        <row r="1083">
          <cell r="B1083">
            <v>65778</v>
          </cell>
          <cell r="C1083">
            <v>100</v>
          </cell>
          <cell r="D1083" t="str">
            <v>Regional Fund I</v>
          </cell>
          <cell r="E1083" t="str">
            <v>Veterans New Beginnings</v>
          </cell>
          <cell r="F1083" t="str">
            <v>Veterans New Beginnings, LP</v>
          </cell>
          <cell r="G1083" t="str">
            <v>New Pisgah Missionary Baptist Church</v>
          </cell>
          <cell r="H1083" t="str">
            <v>Eileen Kelly</v>
          </cell>
          <cell r="I1083" t="str">
            <v>Jennifer Rivera</v>
          </cell>
          <cell r="J1083" t="str">
            <v>MK Group CPAs &amp; Consultants LLC</v>
          </cell>
          <cell r="K1083">
            <v>41635</v>
          </cell>
          <cell r="L1083" t="str">
            <v/>
          </cell>
          <cell r="M1083" t="str">
            <v>2030</v>
          </cell>
          <cell r="N1083" t="str">
            <v>New</v>
          </cell>
          <cell r="O1083">
            <v>42125</v>
          </cell>
          <cell r="P1083">
            <v>42017</v>
          </cell>
          <cell r="Q1083" t="str">
            <v>NO</v>
          </cell>
          <cell r="R1083" t="str">
            <v/>
          </cell>
          <cell r="S1083"/>
          <cell r="T1083" t="str">
            <v>No</v>
          </cell>
          <cell r="U1083" t="str">
            <v>No</v>
          </cell>
          <cell r="V1083" t="str">
            <v>No</v>
          </cell>
          <cell r="W1083" t="str">
            <v/>
          </cell>
        </row>
        <row r="1084">
          <cell r="B1084">
            <v>65779</v>
          </cell>
          <cell r="C1084">
            <v>100</v>
          </cell>
          <cell r="D1084" t="str">
            <v>Regional Fund IX - Texas</v>
          </cell>
          <cell r="E1084" t="str">
            <v>Aurora Village (AZ) - Secondary 2016</v>
          </cell>
          <cell r="F1084" t="str">
            <v>Aurora Village, L.P.</v>
          </cell>
          <cell r="G1084" t="str">
            <v>Englewood Development Company, Inc. (ECDC)</v>
          </cell>
          <cell r="H1084" t="str">
            <v>Wade Okada</v>
          </cell>
          <cell r="I1084" t="str">
            <v>Laura Pishion</v>
          </cell>
          <cell r="J1084" t="str">
            <v>Mountjoy Chilton Medley LLP</v>
          </cell>
          <cell r="K1084">
            <v>41205</v>
          </cell>
          <cell r="L1084" t="str">
            <v/>
          </cell>
          <cell r="M1084" t="str">
            <v>2028</v>
          </cell>
          <cell r="N1084" t="str">
            <v>New</v>
          </cell>
          <cell r="O1084">
            <v>41548</v>
          </cell>
          <cell r="P1084">
            <v>41544</v>
          </cell>
          <cell r="Q1084" t="str">
            <v>NO</v>
          </cell>
          <cell r="R1084" t="str">
            <v/>
          </cell>
          <cell r="S1084"/>
          <cell r="T1084" t="str">
            <v>No</v>
          </cell>
          <cell r="U1084" t="str">
            <v>No</v>
          </cell>
          <cell r="V1084" t="str">
            <v>No</v>
          </cell>
          <cell r="W1084" t="str">
            <v/>
          </cell>
        </row>
        <row r="1085">
          <cell r="B1085">
            <v>65812</v>
          </cell>
          <cell r="C1085">
            <v>100</v>
          </cell>
          <cell r="D1085" t="str">
            <v>CEF 2013</v>
          </cell>
          <cell r="E1085" t="str">
            <v>Round Walk Village</v>
          </cell>
          <cell r="F1085" t="str">
            <v>Round Walk Village Partners 2, L.P.</v>
          </cell>
          <cell r="G1085" t="str">
            <v>Burbank Housing Development Corporation</v>
          </cell>
          <cell r="H1085" t="str">
            <v>Malcolm Wells</v>
          </cell>
          <cell r="I1085" t="str">
            <v>Laura Pishion</v>
          </cell>
          <cell r="J1085" t="str">
            <v>Lindquist, Von Husen &amp; Joyce, LLP</v>
          </cell>
          <cell r="K1085">
            <v>41367</v>
          </cell>
          <cell r="L1085" t="str">
            <v/>
          </cell>
          <cell r="M1085" t="str">
            <v>2027</v>
          </cell>
          <cell r="N1085" t="str">
            <v>Moderate Rehab</v>
          </cell>
          <cell r="O1085">
            <v>41609</v>
          </cell>
          <cell r="P1085">
            <v>41367</v>
          </cell>
          <cell r="Q1085" t="str">
            <v>YES</v>
          </cell>
          <cell r="R1085">
            <v>2018</v>
          </cell>
          <cell r="S1085">
            <v>2018</v>
          </cell>
          <cell r="T1085" t="str">
            <v>Yes</v>
          </cell>
          <cell r="U1085" t="str">
            <v>Yes</v>
          </cell>
          <cell r="V1085" t="str">
            <v>Yes</v>
          </cell>
          <cell r="W1085" t="str">
            <v/>
          </cell>
        </row>
        <row r="1086">
          <cell r="B1086">
            <v>65819</v>
          </cell>
          <cell r="C1086">
            <v>95</v>
          </cell>
          <cell r="D1086" t="str">
            <v>Regional Fund V - Chicago</v>
          </cell>
          <cell r="E1086" t="str">
            <v>PhilHaven</v>
          </cell>
          <cell r="F1086" t="str">
            <v>DDG PHILHAVEN, LP</v>
          </cell>
          <cell r="G1086" t="str">
            <v>The Daveri Development Group, LLC</v>
          </cell>
          <cell r="H1086" t="str">
            <v>Eileen Kelly</v>
          </cell>
          <cell r="I1086" t="str">
            <v>Jennifer Rivera</v>
          </cell>
          <cell r="J1086" t="str">
            <v>MK Group CPAs &amp; Consultants LLC</v>
          </cell>
          <cell r="K1086">
            <v>42276</v>
          </cell>
          <cell r="L1086" t="str">
            <v/>
          </cell>
          <cell r="M1086" t="str">
            <v>2032</v>
          </cell>
          <cell r="N1086" t="str">
            <v>New</v>
          </cell>
          <cell r="O1086">
            <v>42675</v>
          </cell>
          <cell r="P1086">
            <v>42704</v>
          </cell>
          <cell r="Q1086" t="str">
            <v>NO</v>
          </cell>
          <cell r="R1086" t="str">
            <v/>
          </cell>
          <cell r="S1086"/>
          <cell r="T1086" t="str">
            <v>No</v>
          </cell>
          <cell r="U1086" t="str">
            <v>No</v>
          </cell>
          <cell r="V1086" t="str">
            <v>No</v>
          </cell>
          <cell r="W1086" t="str">
            <v/>
          </cell>
        </row>
        <row r="1087">
          <cell r="B1087">
            <v>65819</v>
          </cell>
          <cell r="C1087">
            <v>5</v>
          </cell>
          <cell r="D1087" t="str">
            <v>Regional Fund VII</v>
          </cell>
          <cell r="E1087" t="str">
            <v>PhilHaven</v>
          </cell>
          <cell r="F1087" t="str">
            <v>DDG PHILHAVEN, LP</v>
          </cell>
          <cell r="G1087" t="str">
            <v>The Daveri Development Group, LLC</v>
          </cell>
          <cell r="H1087" t="str">
            <v>Eileen Kelly</v>
          </cell>
          <cell r="I1087" t="str">
            <v>Jennifer Rivera</v>
          </cell>
          <cell r="J1087" t="str">
            <v>MK Group CPAs &amp; Consultants LLC</v>
          </cell>
          <cell r="K1087">
            <v>42276</v>
          </cell>
          <cell r="L1087" t="str">
            <v/>
          </cell>
          <cell r="M1087" t="str">
            <v>2032</v>
          </cell>
          <cell r="N1087" t="str">
            <v>New</v>
          </cell>
          <cell r="O1087">
            <v>42675</v>
          </cell>
          <cell r="P1087">
            <v>42704</v>
          </cell>
          <cell r="Q1087" t="str">
            <v>NO</v>
          </cell>
          <cell r="R1087" t="str">
            <v/>
          </cell>
          <cell r="S1087"/>
          <cell r="T1087" t="str">
            <v>No</v>
          </cell>
          <cell r="U1087" t="str">
            <v>No</v>
          </cell>
          <cell r="V1087" t="str">
            <v>No</v>
          </cell>
          <cell r="W1087" t="str">
            <v/>
          </cell>
        </row>
        <row r="1088">
          <cell r="B1088">
            <v>65830</v>
          </cell>
          <cell r="C1088">
            <v>100</v>
          </cell>
          <cell r="D1088" t="str">
            <v>NEF 2013</v>
          </cell>
          <cell r="E1088" t="str">
            <v>CRH #8</v>
          </cell>
          <cell r="F1088" t="str">
            <v>Charleston Replacement Housing, L.P. #8</v>
          </cell>
          <cell r="G1088" t="str">
            <v>Alan Ives Construction (LOCATION: CHICAGO, IL)</v>
          </cell>
          <cell r="H1088" t="str">
            <v>Judy Jackson</v>
          </cell>
          <cell r="I1088" t="str">
            <v>Tracey Ferrara</v>
          </cell>
          <cell r="J1088" t="str">
            <v>Haran &amp; Associates, Ltd.</v>
          </cell>
          <cell r="K1088">
            <v>41579</v>
          </cell>
          <cell r="L1088" t="str">
            <v/>
          </cell>
          <cell r="M1088" t="str">
            <v>2028</v>
          </cell>
          <cell r="N1088" t="str">
            <v>New</v>
          </cell>
          <cell r="O1088" t="str">
            <v/>
          </cell>
          <cell r="P1088">
            <v>41969</v>
          </cell>
          <cell r="Q1088" t="str">
            <v>NO</v>
          </cell>
          <cell r="R1088" t="str">
            <v/>
          </cell>
          <cell r="S1088"/>
          <cell r="T1088" t="str">
            <v>No</v>
          </cell>
          <cell r="U1088" t="str">
            <v>No</v>
          </cell>
          <cell r="V1088" t="str">
            <v>No</v>
          </cell>
          <cell r="W1088" t="str">
            <v/>
          </cell>
        </row>
        <row r="1089">
          <cell r="B1089">
            <v>65836</v>
          </cell>
          <cell r="C1089">
            <v>100</v>
          </cell>
          <cell r="D1089" t="str">
            <v>Morgan Stanley SIF Single II</v>
          </cell>
          <cell r="E1089" t="str">
            <v>Lloyd House</v>
          </cell>
          <cell r="F1089" t="str">
            <v>Lloyd House Limited Dividend Housing Association Limited Partnership</v>
          </cell>
          <cell r="G1089" t="str">
            <v>Woda Development of Ohio LLC</v>
          </cell>
          <cell r="H1089" t="str">
            <v>Zoila Natera-Sandoval</v>
          </cell>
          <cell r="I1089" t="str">
            <v>Jennifer Rivera</v>
          </cell>
          <cell r="J1089" t="str">
            <v>Novogradac &amp; Company LLP (Cleveland)</v>
          </cell>
          <cell r="K1089">
            <v>41360</v>
          </cell>
          <cell r="L1089" t="str">
            <v/>
          </cell>
          <cell r="M1089" t="str">
            <v>2028</v>
          </cell>
          <cell r="N1089" t="str">
            <v>Substantial Rehab</v>
          </cell>
          <cell r="O1089">
            <v>41609</v>
          </cell>
          <cell r="P1089">
            <v>41638</v>
          </cell>
          <cell r="Q1089" t="str">
            <v>NO</v>
          </cell>
          <cell r="R1089" t="str">
            <v/>
          </cell>
          <cell r="S1089"/>
          <cell r="T1089" t="str">
            <v>No</v>
          </cell>
          <cell r="U1089" t="str">
            <v>No</v>
          </cell>
          <cell r="V1089" t="str">
            <v>No</v>
          </cell>
          <cell r="W1089" t="str">
            <v/>
          </cell>
        </row>
        <row r="1090">
          <cell r="B1090">
            <v>65848</v>
          </cell>
          <cell r="C1090">
            <v>100</v>
          </cell>
          <cell r="D1090" t="str">
            <v>TD Banknorth 2014</v>
          </cell>
          <cell r="E1090" t="str">
            <v>Cypress Hills Senior Housing</v>
          </cell>
          <cell r="F1090" t="str">
            <v>Cypress Hills Senior Housing L.P.</v>
          </cell>
          <cell r="G1090" t="str">
            <v>Cypress Hills Local Development Corporation, Inc.</v>
          </cell>
          <cell r="H1090" t="str">
            <v>Rayla Maurin</v>
          </cell>
          <cell r="I1090" t="str">
            <v>Lisa Taylor</v>
          </cell>
          <cell r="J1090" t="str">
            <v>Carter and Company CPA LLC</v>
          </cell>
          <cell r="K1090">
            <v>42306</v>
          </cell>
          <cell r="L1090" t="str">
            <v/>
          </cell>
          <cell r="M1090" t="str">
            <v>2032</v>
          </cell>
          <cell r="N1090" t="str">
            <v>New</v>
          </cell>
          <cell r="O1090">
            <v>42856</v>
          </cell>
          <cell r="P1090">
            <v>43095</v>
          </cell>
          <cell r="Q1090" t="str">
            <v>NO</v>
          </cell>
          <cell r="R1090" t="str">
            <v/>
          </cell>
          <cell r="S1090"/>
          <cell r="T1090"/>
          <cell r="U1090" t="str">
            <v>No</v>
          </cell>
          <cell r="V1090" t="str">
            <v>No</v>
          </cell>
          <cell r="W1090" t="str">
            <v>No</v>
          </cell>
        </row>
        <row r="1091">
          <cell r="B1091">
            <v>65849</v>
          </cell>
          <cell r="C1091">
            <v>100</v>
          </cell>
          <cell r="D1091" t="str">
            <v>Morgan Stanley SIF Single II</v>
          </cell>
          <cell r="E1091" t="str">
            <v>Creston Avenue Preservation</v>
          </cell>
          <cell r="F1091" t="str">
            <v>WHFA Creston Avenue, L.P.</v>
          </cell>
          <cell r="G1091" t="str">
            <v>Workforce Housing Advisors</v>
          </cell>
          <cell r="H1091" t="str">
            <v>Rayla Maurin</v>
          </cell>
          <cell r="I1091" t="str">
            <v>Lisa Taylor</v>
          </cell>
          <cell r="J1091" t="str">
            <v>CohnReznick (Baltimore)</v>
          </cell>
          <cell r="K1091">
            <v>41417</v>
          </cell>
          <cell r="L1091" t="str">
            <v/>
          </cell>
          <cell r="M1091" t="str">
            <v>2029</v>
          </cell>
          <cell r="N1091" t="str">
            <v>Moderate Rehab</v>
          </cell>
          <cell r="O1091">
            <v>42036</v>
          </cell>
          <cell r="P1091">
            <v>42125</v>
          </cell>
          <cell r="Q1091" t="str">
            <v>YES</v>
          </cell>
          <cell r="R1091">
            <v>2022</v>
          </cell>
          <cell r="S1091"/>
          <cell r="T1091" t="str">
            <v>No</v>
          </cell>
          <cell r="U1091" t="str">
            <v>No</v>
          </cell>
          <cell r="V1091" t="str">
            <v>No</v>
          </cell>
          <cell r="W1091" t="str">
            <v/>
          </cell>
        </row>
        <row r="1092">
          <cell r="B1092">
            <v>65851</v>
          </cell>
          <cell r="C1092">
            <v>100</v>
          </cell>
          <cell r="D1092" t="str">
            <v>Capital One 2012</v>
          </cell>
          <cell r="E1092" t="str">
            <v>North Brooklyn Opportunities</v>
          </cell>
          <cell r="F1092" t="str">
            <v>North Brooklyn Opportunities, L.P.</v>
          </cell>
          <cell r="G1092" t="str">
            <v>St. Nicks Alliance</v>
          </cell>
          <cell r="H1092" t="str">
            <v>Rayla Maurin</v>
          </cell>
          <cell r="I1092" t="str">
            <v>Lisa Taylor</v>
          </cell>
          <cell r="J1092" t="str">
            <v>Tyrone Anthony Sellers, CPA</v>
          </cell>
          <cell r="K1092">
            <v>42061</v>
          </cell>
          <cell r="L1092" t="str">
            <v/>
          </cell>
          <cell r="M1092" t="str">
            <v>2030</v>
          </cell>
          <cell r="N1092" t="str">
            <v>New</v>
          </cell>
          <cell r="O1092" t="str">
            <v/>
          </cell>
          <cell r="P1092">
            <v>43095</v>
          </cell>
          <cell r="Q1092" t="str">
            <v>NO</v>
          </cell>
          <cell r="R1092" t="str">
            <v/>
          </cell>
          <cell r="S1092"/>
          <cell r="T1092" t="str">
            <v>No</v>
          </cell>
          <cell r="U1092" t="str">
            <v>No</v>
          </cell>
          <cell r="V1092" t="str">
            <v>No</v>
          </cell>
          <cell r="W1092" t="str">
            <v/>
          </cell>
        </row>
        <row r="1093">
          <cell r="B1093">
            <v>65852</v>
          </cell>
          <cell r="C1093">
            <v>100</v>
          </cell>
          <cell r="D1093" t="str">
            <v>BNY Single Investor Fund</v>
          </cell>
          <cell r="E1093" t="str">
            <v>Crotona Park Residences</v>
          </cell>
          <cell r="F1093" t="str">
            <v>Crotona Park Residences LLC</v>
          </cell>
          <cell r="G1093" t="str">
            <v>Promesa HDFC</v>
          </cell>
          <cell r="H1093" t="str">
            <v>David Rozan</v>
          </cell>
          <cell r="I1093" t="str">
            <v>Lisa Taylor</v>
          </cell>
          <cell r="J1093" t="str">
            <v xml:space="preserve">Withum </v>
          </cell>
          <cell r="K1093">
            <v>41590</v>
          </cell>
          <cell r="L1093" t="str">
            <v/>
          </cell>
          <cell r="M1093" t="str">
            <v>2030</v>
          </cell>
          <cell r="N1093" t="str">
            <v>Substantial Rehab</v>
          </cell>
          <cell r="O1093" t="str">
            <v/>
          </cell>
          <cell r="P1093">
            <v>42710</v>
          </cell>
          <cell r="Q1093" t="str">
            <v>NO</v>
          </cell>
          <cell r="R1093" t="str">
            <v/>
          </cell>
          <cell r="S1093"/>
          <cell r="T1093" t="str">
            <v>No</v>
          </cell>
          <cell r="U1093" t="str">
            <v>No</v>
          </cell>
          <cell r="V1093" t="str">
            <v>No</v>
          </cell>
          <cell r="W1093" t="str">
            <v/>
          </cell>
        </row>
        <row r="1094">
          <cell r="B1094">
            <v>65859</v>
          </cell>
          <cell r="C1094">
            <v>100</v>
          </cell>
          <cell r="D1094" t="str">
            <v>NEF 2012</v>
          </cell>
          <cell r="E1094" t="str">
            <v>LBWN Scattered Site</v>
          </cell>
          <cell r="F1094" t="str">
            <v>LBWN Rent-to-Own Homes, LLC</v>
          </cell>
          <cell r="G1094" t="str">
            <v>Impact Seven, Inc. (Almena)</v>
          </cell>
          <cell r="H1094" t="str">
            <v>Erica Arellano</v>
          </cell>
          <cell r="I1094" t="str">
            <v>Jennifer Rivera</v>
          </cell>
          <cell r="J1094" t="str">
            <v/>
          </cell>
          <cell r="K1094">
            <v>41261</v>
          </cell>
          <cell r="L1094" t="str">
            <v/>
          </cell>
          <cell r="M1094" t="str">
            <v>2029</v>
          </cell>
          <cell r="N1094" t="str">
            <v>Gut Rehab</v>
          </cell>
          <cell r="O1094">
            <v>41883</v>
          </cell>
          <cell r="P1094">
            <v>41820</v>
          </cell>
          <cell r="Q1094" t="str">
            <v>YES</v>
          </cell>
          <cell r="R1094">
            <v>2022</v>
          </cell>
          <cell r="S1094"/>
          <cell r="T1094" t="str">
            <v>No</v>
          </cell>
          <cell r="U1094" t="str">
            <v>No</v>
          </cell>
          <cell r="V1094" t="str">
            <v>No</v>
          </cell>
          <cell r="W1094" t="str">
            <v/>
          </cell>
        </row>
        <row r="1095">
          <cell r="B1095">
            <v>65860</v>
          </cell>
          <cell r="C1095">
            <v>10.75</v>
          </cell>
          <cell r="D1095" t="str">
            <v>Cathay SIF II</v>
          </cell>
          <cell r="E1095" t="str">
            <v>Palisades of Inwood (TX) - Secondary 2016</v>
          </cell>
          <cell r="F1095" t="str">
            <v>Palisades of Inwood Apartments, LP</v>
          </cell>
          <cell r="G1095" t="str">
            <v>HuntJon LLC</v>
          </cell>
          <cell r="H1095" t="str">
            <v>Alyssa Brown</v>
          </cell>
          <cell r="I1095" t="str">
            <v>Jennifer Rivera</v>
          </cell>
          <cell r="J1095" t="str">
            <v>Novogradac &amp; Company LLP (Austin)</v>
          </cell>
          <cell r="K1095">
            <v>41233</v>
          </cell>
          <cell r="L1095" t="str">
            <v/>
          </cell>
          <cell r="M1095" t="str">
            <v>2029</v>
          </cell>
          <cell r="N1095" t="str">
            <v>New</v>
          </cell>
          <cell r="O1095" t="str">
            <v/>
          </cell>
          <cell r="P1095">
            <v>41666</v>
          </cell>
          <cell r="Q1095" t="str">
            <v>YES</v>
          </cell>
          <cell r="R1095">
            <v>2018</v>
          </cell>
          <cell r="S1095">
            <v>2018</v>
          </cell>
          <cell r="T1095" t="str">
            <v>Yes</v>
          </cell>
          <cell r="U1095" t="str">
            <v>Yes</v>
          </cell>
          <cell r="V1095" t="str">
            <v>Yes</v>
          </cell>
          <cell r="W1095" t="str">
            <v/>
          </cell>
        </row>
        <row r="1096">
          <cell r="B1096">
            <v>65860</v>
          </cell>
          <cell r="C1096">
            <v>89.25</v>
          </cell>
          <cell r="D1096" t="str">
            <v>Regional Fund IX - Texas</v>
          </cell>
          <cell r="E1096" t="str">
            <v>Palisades of Inwood (TX) - Secondary 2016</v>
          </cell>
          <cell r="F1096" t="str">
            <v>Palisades of Inwood Apartments, LP</v>
          </cell>
          <cell r="G1096" t="str">
            <v>HuntJon LLC</v>
          </cell>
          <cell r="H1096" t="str">
            <v>Alyssa Brown</v>
          </cell>
          <cell r="I1096" t="str">
            <v>Jennifer Rivera</v>
          </cell>
          <cell r="J1096" t="str">
            <v>Novogradac &amp; Company LLP (Austin)</v>
          </cell>
          <cell r="K1096">
            <v>41233</v>
          </cell>
          <cell r="L1096" t="str">
            <v/>
          </cell>
          <cell r="M1096" t="str">
            <v>2029</v>
          </cell>
          <cell r="N1096" t="str">
            <v>New</v>
          </cell>
          <cell r="O1096" t="str">
            <v/>
          </cell>
          <cell r="P1096">
            <v>41666</v>
          </cell>
          <cell r="Q1096" t="str">
            <v>YES</v>
          </cell>
          <cell r="R1096">
            <v>2018</v>
          </cell>
          <cell r="S1096">
            <v>2018</v>
          </cell>
          <cell r="T1096" t="str">
            <v>Yes</v>
          </cell>
          <cell r="U1096" t="str">
            <v>Yes</v>
          </cell>
          <cell r="V1096" t="str">
            <v>Yes</v>
          </cell>
          <cell r="W1096" t="str">
            <v/>
          </cell>
        </row>
        <row r="1097">
          <cell r="B1097">
            <v>65869</v>
          </cell>
          <cell r="C1097">
            <v>100</v>
          </cell>
          <cell r="D1097" t="str">
            <v>CEF 2013</v>
          </cell>
          <cell r="E1097" t="str">
            <v>HFL Sequoia Apartments (CA)</v>
          </cell>
          <cell r="F1097" t="str">
            <v>Sequoia Apartments, L.P.</v>
          </cell>
          <cell r="G1097" t="str">
            <v>Little Tokyo Service Center CDC (LTSC)</v>
          </cell>
          <cell r="H1097" t="str">
            <v>Malcolm Wells</v>
          </cell>
          <cell r="I1097" t="str">
            <v>Laura Pishion</v>
          </cell>
          <cell r="J1097" t="str">
            <v>Hoffman, Short, Rubin, DeWinter, Sanderson Accountanty Firm</v>
          </cell>
          <cell r="K1097">
            <v>41362</v>
          </cell>
          <cell r="L1097" t="str">
            <v/>
          </cell>
          <cell r="M1097" t="str">
            <v>2028</v>
          </cell>
          <cell r="N1097" t="str">
            <v>New</v>
          </cell>
          <cell r="O1097">
            <v>41760</v>
          </cell>
          <cell r="P1097">
            <v>41794</v>
          </cell>
          <cell r="Q1097" t="str">
            <v>NO</v>
          </cell>
          <cell r="R1097" t="str">
            <v/>
          </cell>
          <cell r="S1097"/>
          <cell r="T1097" t="str">
            <v>No</v>
          </cell>
          <cell r="U1097" t="str">
            <v>No</v>
          </cell>
          <cell r="V1097" t="str">
            <v>No</v>
          </cell>
          <cell r="W1097" t="str">
            <v/>
          </cell>
        </row>
        <row r="1098">
          <cell r="B1098">
            <v>65871</v>
          </cell>
          <cell r="C1098">
            <v>100</v>
          </cell>
          <cell r="D1098" t="str">
            <v>TD Banknorth 2014</v>
          </cell>
          <cell r="E1098" t="str">
            <v>Impact Veterans &amp; Family Housing Center</v>
          </cell>
          <cell r="F1098" t="str">
            <v>1952 Allegheny Associates Limited Partnership</v>
          </cell>
          <cell r="G1098" t="str">
            <v>Impact Services Corporation (PA)</v>
          </cell>
          <cell r="H1098" t="str">
            <v>Lisa Griffin</v>
          </cell>
          <cell r="I1098" t="str">
            <v>Tracey Ferrara</v>
          </cell>
          <cell r="J1098" t="str">
            <v>Carter and Company CPA LLC</v>
          </cell>
          <cell r="K1098">
            <v>41940</v>
          </cell>
          <cell r="L1098" t="str">
            <v/>
          </cell>
          <cell r="M1098" t="str">
            <v>2031</v>
          </cell>
          <cell r="N1098" t="str">
            <v>Gut Rehab</v>
          </cell>
          <cell r="O1098">
            <v>42278</v>
          </cell>
          <cell r="P1098">
            <v>42360</v>
          </cell>
          <cell r="Q1098" t="str">
            <v>NO</v>
          </cell>
          <cell r="R1098" t="str">
            <v/>
          </cell>
          <cell r="S1098"/>
          <cell r="T1098"/>
          <cell r="U1098" t="str">
            <v>No</v>
          </cell>
          <cell r="V1098" t="str">
            <v>No</v>
          </cell>
          <cell r="W1098" t="str">
            <v>No</v>
          </cell>
        </row>
        <row r="1099">
          <cell r="B1099">
            <v>65879</v>
          </cell>
          <cell r="C1099">
            <v>100</v>
          </cell>
          <cell r="D1099" t="str">
            <v>Morgan Stanley SIF Single III</v>
          </cell>
          <cell r="E1099" t="str">
            <v>Sasco Creek Redevelopment</v>
          </cell>
          <cell r="F1099" t="str">
            <v>Sasco Creek Housing Associates, Limited Partnership</v>
          </cell>
          <cell r="G1099" t="str">
            <v>Westport (CT) Housing Authority (WHA)</v>
          </cell>
          <cell r="H1099" t="str">
            <v>Kimberly Pereira</v>
          </cell>
          <cell r="I1099" t="str">
            <v>Tracey Ferrara</v>
          </cell>
          <cell r="J1099" t="str">
            <v>Whittlesey</v>
          </cell>
          <cell r="K1099">
            <v>41878</v>
          </cell>
          <cell r="L1099" t="str">
            <v/>
          </cell>
          <cell r="M1099" t="str">
            <v>2029</v>
          </cell>
          <cell r="N1099" t="str">
            <v>New</v>
          </cell>
          <cell r="O1099">
            <v>42339</v>
          </cell>
          <cell r="P1099">
            <v>42333</v>
          </cell>
          <cell r="Q1099" t="str">
            <v>YES</v>
          </cell>
          <cell r="R1099">
            <v>2018</v>
          </cell>
          <cell r="S1099">
            <v>2018</v>
          </cell>
          <cell r="T1099" t="str">
            <v>Yes</v>
          </cell>
          <cell r="U1099" t="str">
            <v>Yes</v>
          </cell>
          <cell r="V1099" t="str">
            <v>Yes</v>
          </cell>
          <cell r="W1099" t="str">
            <v/>
          </cell>
        </row>
        <row r="1100">
          <cell r="B1100">
            <v>65889</v>
          </cell>
          <cell r="C1100">
            <v>100</v>
          </cell>
          <cell r="D1100" t="str">
            <v>Regional VIII - Chicago</v>
          </cell>
          <cell r="E1100" t="str">
            <v>Crerand Commons II</v>
          </cell>
          <cell r="F1100" t="str">
            <v>Crerand Commons LLC</v>
          </cell>
          <cell r="G1100" t="str">
            <v>PathStone</v>
          </cell>
          <cell r="H1100" t="str">
            <v>Judy Jackson</v>
          </cell>
          <cell r="I1100" t="str">
            <v>Tracey Ferrara</v>
          </cell>
          <cell r="J1100" t="str">
            <v>Heveron &amp; Company CPAs, PLLC</v>
          </cell>
          <cell r="K1100">
            <v>42451</v>
          </cell>
          <cell r="L1100" t="str">
            <v/>
          </cell>
          <cell r="M1100" t="str">
            <v>2032</v>
          </cell>
          <cell r="N1100" t="str">
            <v>New</v>
          </cell>
          <cell r="O1100">
            <v>42887</v>
          </cell>
          <cell r="P1100">
            <v>42824</v>
          </cell>
          <cell r="Q1100" t="str">
            <v>NO</v>
          </cell>
          <cell r="R1100" t="str">
            <v/>
          </cell>
          <cell r="S1100"/>
          <cell r="T1100" t="str">
            <v>No</v>
          </cell>
          <cell r="U1100" t="str">
            <v>No</v>
          </cell>
          <cell r="V1100" t="str">
            <v>No</v>
          </cell>
          <cell r="W1100" t="str">
            <v/>
          </cell>
        </row>
        <row r="1101">
          <cell r="B1101">
            <v>65896</v>
          </cell>
          <cell r="C1101">
            <v>100</v>
          </cell>
          <cell r="D1101" t="str">
            <v>TD Banknorth 2013</v>
          </cell>
          <cell r="E1101" t="str">
            <v>Oakland Terrace Apartments</v>
          </cell>
          <cell r="F1101" t="str">
            <v>Ability Oakland II, LLC</v>
          </cell>
          <cell r="G1101" t="str">
            <v>Ability Housing of Northeast Florida, Inc.</v>
          </cell>
          <cell r="H1101" t="str">
            <v>Judy Jackson</v>
          </cell>
          <cell r="I1101" t="str">
            <v>Tracey Ferrara</v>
          </cell>
          <cell r="J1101" t="str">
            <v>Tidwell Group (Atlanta)</v>
          </cell>
          <cell r="K1101">
            <v>41382</v>
          </cell>
          <cell r="L1101" t="str">
            <v/>
          </cell>
          <cell r="M1101" t="str">
            <v>2028</v>
          </cell>
          <cell r="N1101" t="str">
            <v>Substantial Rehab</v>
          </cell>
          <cell r="O1101">
            <v>41638</v>
          </cell>
          <cell r="P1101">
            <v>41544</v>
          </cell>
          <cell r="Q1101" t="str">
            <v>NO</v>
          </cell>
          <cell r="R1101" t="str">
            <v/>
          </cell>
          <cell r="S1101"/>
          <cell r="T1101"/>
          <cell r="U1101" t="str">
            <v>No</v>
          </cell>
          <cell r="V1101" t="str">
            <v>No</v>
          </cell>
          <cell r="W1101" t="str">
            <v>No</v>
          </cell>
        </row>
        <row r="1102">
          <cell r="B1102">
            <v>65903</v>
          </cell>
          <cell r="C1102">
            <v>100</v>
          </cell>
          <cell r="D1102" t="str">
            <v>NEF 2014</v>
          </cell>
          <cell r="E1102" t="str">
            <v>Phoenix Renaissance</v>
          </cell>
          <cell r="F1102" t="str">
            <v>Omni Phoenix Renaissance, L.P.</v>
          </cell>
          <cell r="G1102" t="str">
            <v>Omni Development Corporation</v>
          </cell>
          <cell r="H1102" t="str">
            <v>Jessica Polak</v>
          </cell>
          <cell r="I1102" t="str">
            <v>Tracey Ferrara</v>
          </cell>
          <cell r="J1102" t="str">
            <v>Citrin Cooperman</v>
          </cell>
          <cell r="K1102">
            <v>42191</v>
          </cell>
          <cell r="L1102" t="str">
            <v/>
          </cell>
          <cell r="M1102" t="str">
            <v>2029</v>
          </cell>
          <cell r="N1102" t="str">
            <v>Substantial Rehab</v>
          </cell>
          <cell r="O1102">
            <v>42583</v>
          </cell>
          <cell r="P1102">
            <v>42697</v>
          </cell>
          <cell r="Q1102" t="str">
            <v>NO</v>
          </cell>
          <cell r="R1102" t="str">
            <v/>
          </cell>
          <cell r="S1102"/>
          <cell r="T1102" t="str">
            <v>No</v>
          </cell>
          <cell r="U1102" t="str">
            <v>No</v>
          </cell>
          <cell r="V1102" t="str">
            <v>No</v>
          </cell>
          <cell r="W1102" t="str">
            <v/>
          </cell>
        </row>
        <row r="1103">
          <cell r="B1103">
            <v>65907</v>
          </cell>
          <cell r="C1103">
            <v>100</v>
          </cell>
          <cell r="D1103" t="str">
            <v>Capital One 2012</v>
          </cell>
          <cell r="E1103" t="str">
            <v>Manor at Hancock Park (TX)</v>
          </cell>
          <cell r="F1103" t="str">
            <v>Prestwick-Lampasas I, L.P.</v>
          </cell>
          <cell r="G1103" t="str">
            <v>Volunteers of America National Services</v>
          </cell>
          <cell r="H1103" t="str">
            <v>Alyssa Brown</v>
          </cell>
          <cell r="I1103" t="str">
            <v>Jennifer Rivera</v>
          </cell>
          <cell r="J1103" t="str">
            <v>Maddox &amp; Associates APC</v>
          </cell>
          <cell r="K1103">
            <v>41358</v>
          </cell>
          <cell r="L1103" t="str">
            <v/>
          </cell>
          <cell r="M1103" t="str">
            <v>2029</v>
          </cell>
          <cell r="N1103" t="str">
            <v>New</v>
          </cell>
          <cell r="O1103">
            <v>41609</v>
          </cell>
          <cell r="P1103">
            <v>41759</v>
          </cell>
          <cell r="Q1103" t="str">
            <v>NO</v>
          </cell>
          <cell r="R1103" t="str">
            <v/>
          </cell>
          <cell r="S1103"/>
          <cell r="T1103" t="str">
            <v>No</v>
          </cell>
          <cell r="U1103" t="str">
            <v>No</v>
          </cell>
          <cell r="V1103" t="str">
            <v>No</v>
          </cell>
          <cell r="W1103" t="str">
            <v/>
          </cell>
        </row>
        <row r="1104">
          <cell r="B1104">
            <v>65909</v>
          </cell>
          <cell r="C1104">
            <v>100</v>
          </cell>
          <cell r="D1104" t="str">
            <v>Morgan Stanley SIF Single II</v>
          </cell>
          <cell r="E1104" t="str">
            <v>Blackstone Valley Gateways 2</v>
          </cell>
          <cell r="F1104" t="str">
            <v>BVG II Limited Partnership</v>
          </cell>
          <cell r="G1104" t="str">
            <v>Pawtucket Central Falls Development Corporation</v>
          </cell>
          <cell r="H1104" t="str">
            <v>Jessica Polak</v>
          </cell>
          <cell r="I1104" t="str">
            <v>Tracey Ferrara</v>
          </cell>
          <cell r="J1104" t="str">
            <v>Damiano, Burk &amp; Nuttall, P.C.</v>
          </cell>
          <cell r="K1104">
            <v>41628</v>
          </cell>
          <cell r="L1104" t="str">
            <v/>
          </cell>
          <cell r="M1104" t="str">
            <v>2030</v>
          </cell>
          <cell r="N1104" t="str">
            <v>Gut Rehab</v>
          </cell>
          <cell r="O1104">
            <v>42109</v>
          </cell>
          <cell r="P1104">
            <v>42202</v>
          </cell>
          <cell r="Q1104" t="str">
            <v>YES</v>
          </cell>
          <cell r="R1104">
            <v>2022</v>
          </cell>
          <cell r="S1104"/>
          <cell r="T1104" t="str">
            <v>No</v>
          </cell>
          <cell r="U1104" t="str">
            <v>No</v>
          </cell>
          <cell r="V1104" t="str">
            <v>No</v>
          </cell>
          <cell r="W1104" t="str">
            <v/>
          </cell>
        </row>
        <row r="1105">
          <cell r="B1105">
            <v>65917</v>
          </cell>
          <cell r="C1105">
            <v>100</v>
          </cell>
          <cell r="D1105" t="str">
            <v>NEF 2013</v>
          </cell>
          <cell r="E1105" t="str">
            <v>Impact Milwaukee</v>
          </cell>
          <cell r="F1105" t="str">
            <v>Impact Milwaukee 1, LLC</v>
          </cell>
          <cell r="G1105" t="str">
            <v>Impact Seven, Inc. (Almena)</v>
          </cell>
          <cell r="H1105" t="str">
            <v>Erica Arellano</v>
          </cell>
          <cell r="I1105" t="str">
            <v>Jennifer Rivera</v>
          </cell>
          <cell r="J1105" t="str">
            <v/>
          </cell>
          <cell r="K1105">
            <v>41597</v>
          </cell>
          <cell r="L1105" t="str">
            <v/>
          </cell>
          <cell r="M1105" t="str">
            <v>2030</v>
          </cell>
          <cell r="N1105" t="str">
            <v>Gut Rehab</v>
          </cell>
          <cell r="O1105">
            <v>41974</v>
          </cell>
          <cell r="P1105">
            <v>42151</v>
          </cell>
          <cell r="Q1105" t="str">
            <v>YES</v>
          </cell>
          <cell r="R1105">
            <v>2022</v>
          </cell>
          <cell r="S1105"/>
          <cell r="T1105" t="str">
            <v>No</v>
          </cell>
          <cell r="U1105" t="str">
            <v>No</v>
          </cell>
          <cell r="V1105" t="str">
            <v>No</v>
          </cell>
          <cell r="W1105" t="str">
            <v/>
          </cell>
        </row>
        <row r="1106">
          <cell r="B1106">
            <v>65919</v>
          </cell>
          <cell r="C1106">
            <v>100</v>
          </cell>
          <cell r="D1106" t="str">
            <v>Regional VIII - Chicago</v>
          </cell>
          <cell r="E1106" t="str">
            <v>Tierra Linda</v>
          </cell>
          <cell r="F1106" t="str">
            <v>Tierra Linda Limited Partnership</v>
          </cell>
          <cell r="G1106" t="str">
            <v>LUCHA</v>
          </cell>
          <cell r="H1106" t="str">
            <v>Erica Arellano</v>
          </cell>
          <cell r="I1106" t="str">
            <v>Jennifer Rivera</v>
          </cell>
          <cell r="J1106" t="str">
            <v>RubinBrown LLP (Chicago)</v>
          </cell>
          <cell r="K1106">
            <v>42908</v>
          </cell>
          <cell r="L1106" t="str">
            <v/>
          </cell>
          <cell r="M1106" t="str">
            <v>2033</v>
          </cell>
          <cell r="N1106" t="str">
            <v>New</v>
          </cell>
          <cell r="O1106">
            <v>43396</v>
          </cell>
          <cell r="P1106">
            <v>43455</v>
          </cell>
          <cell r="Q1106" t="str">
            <v>YES</v>
          </cell>
          <cell r="R1106">
            <v>2018</v>
          </cell>
          <cell r="S1106">
            <v>2018</v>
          </cell>
          <cell r="T1106" t="str">
            <v>Yes</v>
          </cell>
          <cell r="U1106" t="str">
            <v>Yes</v>
          </cell>
          <cell r="V1106" t="str">
            <v>Yes</v>
          </cell>
          <cell r="W1106" t="str">
            <v/>
          </cell>
        </row>
        <row r="1107">
          <cell r="B1107">
            <v>65921</v>
          </cell>
          <cell r="C1107">
            <v>100</v>
          </cell>
          <cell r="D1107" t="str">
            <v>MetLife II</v>
          </cell>
          <cell r="E1107" t="str">
            <v>Odyssey Apartments</v>
          </cell>
          <cell r="F1107" t="str">
            <v>Odyssey I LLC</v>
          </cell>
          <cell r="G1107" t="str">
            <v>The Empowerment Program, Inc.</v>
          </cell>
          <cell r="H1107" t="str">
            <v>Melanie Niemeyer</v>
          </cell>
          <cell r="I1107" t="str">
            <v>Laura Pishion</v>
          </cell>
          <cell r="J1107" t="str">
            <v>Haynie &amp; Company</v>
          </cell>
          <cell r="K1107">
            <v>41625</v>
          </cell>
          <cell r="L1107" t="str">
            <v/>
          </cell>
          <cell r="M1107" t="str">
            <v>2030</v>
          </cell>
          <cell r="N1107" t="str">
            <v>New</v>
          </cell>
          <cell r="O1107">
            <v>41974</v>
          </cell>
          <cell r="P1107">
            <v>42187</v>
          </cell>
          <cell r="Q1107" t="str">
            <v>NO</v>
          </cell>
          <cell r="R1107" t="str">
            <v/>
          </cell>
          <cell r="S1107"/>
          <cell r="T1107" t="str">
            <v>No</v>
          </cell>
          <cell r="U1107" t="str">
            <v>No</v>
          </cell>
          <cell r="V1107" t="str">
            <v>No</v>
          </cell>
          <cell r="W1107" t="str">
            <v/>
          </cell>
        </row>
        <row r="1108">
          <cell r="B1108">
            <v>65924</v>
          </cell>
          <cell r="C1108">
            <v>100</v>
          </cell>
          <cell r="D1108" t="str">
            <v>NEF 2014</v>
          </cell>
          <cell r="E1108" t="str">
            <v>Park Central</v>
          </cell>
          <cell r="F1108" t="str">
            <v>Port Arthur Housing Initiative I, LP</v>
          </cell>
          <cell r="G1108" t="str">
            <v xml:space="preserve">The ITEX Group </v>
          </cell>
          <cell r="H1108" t="str">
            <v>Alyssa Brown</v>
          </cell>
          <cell r="I1108" t="str">
            <v>Jennifer Rivera</v>
          </cell>
          <cell r="J1108" t="str">
            <v>Novogradac &amp; Company LLP (Austin)</v>
          </cell>
          <cell r="K1108">
            <v>41709</v>
          </cell>
          <cell r="L1108" t="str">
            <v/>
          </cell>
          <cell r="M1108" t="str">
            <v>2030</v>
          </cell>
          <cell r="N1108" t="str">
            <v>New</v>
          </cell>
          <cell r="O1108">
            <v>42064</v>
          </cell>
          <cell r="P1108">
            <v>42542</v>
          </cell>
          <cell r="Q1108" t="str">
            <v>YES</v>
          </cell>
          <cell r="R1108">
            <v>2019</v>
          </cell>
          <cell r="S1108">
            <v>2019</v>
          </cell>
          <cell r="T1108" t="str">
            <v>No</v>
          </cell>
          <cell r="U1108" t="str">
            <v>Yes</v>
          </cell>
          <cell r="V1108" t="str">
            <v>Yes</v>
          </cell>
          <cell r="W1108" t="str">
            <v/>
          </cell>
        </row>
        <row r="1109">
          <cell r="B1109">
            <v>65940</v>
          </cell>
          <cell r="C1109">
            <v>100</v>
          </cell>
          <cell r="D1109" t="str">
            <v>Capital One 2012</v>
          </cell>
          <cell r="E1109" t="str">
            <v>810 Arch Street</v>
          </cell>
          <cell r="F1109" t="str">
            <v>810 Arch Limited Partnership</v>
          </cell>
          <cell r="G1109" t="str">
            <v>Project HOME</v>
          </cell>
          <cell r="H1109" t="str">
            <v>Lisa Griffin</v>
          </cell>
          <cell r="I1109" t="str">
            <v>Tracey Ferrara</v>
          </cell>
          <cell r="J1109" t="str">
            <v>Novogradac &amp; Company LLP (Malvern, PA)</v>
          </cell>
          <cell r="K1109">
            <v>41814</v>
          </cell>
          <cell r="L1109" t="str">
            <v/>
          </cell>
          <cell r="M1109" t="str">
            <v>2031</v>
          </cell>
          <cell r="N1109" t="str">
            <v>New</v>
          </cell>
          <cell r="O1109">
            <v>42278</v>
          </cell>
          <cell r="P1109">
            <v>42314</v>
          </cell>
          <cell r="Q1109" t="str">
            <v>YES</v>
          </cell>
          <cell r="R1109">
            <v>2018</v>
          </cell>
          <cell r="S1109">
            <v>2018</v>
          </cell>
          <cell r="T1109" t="str">
            <v>Yes</v>
          </cell>
          <cell r="U1109" t="str">
            <v>Yes</v>
          </cell>
          <cell r="V1109" t="str">
            <v>Yes</v>
          </cell>
          <cell r="W1109" t="str">
            <v/>
          </cell>
        </row>
        <row r="1110">
          <cell r="B1110">
            <v>65955</v>
          </cell>
          <cell r="C1110">
            <v>100</v>
          </cell>
          <cell r="D1110" t="str">
            <v>NEF 2013</v>
          </cell>
          <cell r="E1110" t="str">
            <v>South Shore Commons</v>
          </cell>
          <cell r="F1110" t="str">
            <v>South Shore Commons I LP</v>
          </cell>
          <cell r="G1110" t="str">
            <v>Edgewater Systems for Balanced Living</v>
          </cell>
          <cell r="H1110" t="str">
            <v>Eileen Kelly</v>
          </cell>
          <cell r="I1110" t="str">
            <v>Jennifer Rivera</v>
          </cell>
          <cell r="J1110" t="str">
            <v>MK Group CPAs &amp; Consultants LLC</v>
          </cell>
          <cell r="K1110">
            <v>41327</v>
          </cell>
          <cell r="L1110" t="str">
            <v/>
          </cell>
          <cell r="M1110" t="str">
            <v>2028</v>
          </cell>
          <cell r="N1110" t="str">
            <v>New</v>
          </cell>
          <cell r="O1110">
            <v>41609</v>
          </cell>
          <cell r="P1110">
            <v>41632</v>
          </cell>
          <cell r="Q1110" t="str">
            <v>NO</v>
          </cell>
          <cell r="R1110" t="str">
            <v/>
          </cell>
          <cell r="S1110"/>
          <cell r="T1110" t="str">
            <v>No</v>
          </cell>
          <cell r="U1110" t="str">
            <v>No</v>
          </cell>
          <cell r="V1110" t="str">
            <v>No</v>
          </cell>
          <cell r="W1110" t="str">
            <v/>
          </cell>
        </row>
        <row r="1111">
          <cell r="B1111">
            <v>65966</v>
          </cell>
          <cell r="C1111">
            <v>18.3</v>
          </cell>
          <cell r="D1111" t="str">
            <v>Cathay SIF I</v>
          </cell>
          <cell r="E1111" t="str">
            <v>Woodridge Horizon Senior Living Community</v>
          </cell>
          <cell r="F1111" t="str">
            <v>Woodridge Horizon Limited Partnership</v>
          </cell>
          <cell r="G1111" t="str">
            <v>Alden Foundation</v>
          </cell>
          <cell r="H1111" t="str">
            <v>Erica Arellano</v>
          </cell>
          <cell r="I1111" t="str">
            <v>Jennifer Rivera</v>
          </cell>
          <cell r="J1111" t="str">
            <v>RubinBrown LLP (Chicago)</v>
          </cell>
          <cell r="K1111">
            <v>42135</v>
          </cell>
          <cell r="L1111" t="str">
            <v/>
          </cell>
          <cell r="M1111" t="str">
            <v>2030</v>
          </cell>
          <cell r="N1111" t="str">
            <v>New</v>
          </cell>
          <cell r="O1111">
            <v>42583</v>
          </cell>
          <cell r="P1111">
            <v>42608</v>
          </cell>
          <cell r="Q1111" t="str">
            <v>YES</v>
          </cell>
          <cell r="R1111">
            <v>2022</v>
          </cell>
          <cell r="S1111"/>
          <cell r="T1111" t="str">
            <v>No</v>
          </cell>
          <cell r="U1111" t="str">
            <v>No</v>
          </cell>
          <cell r="V1111" t="str">
            <v>No</v>
          </cell>
          <cell r="W1111" t="str">
            <v/>
          </cell>
        </row>
        <row r="1112">
          <cell r="B1112">
            <v>65966</v>
          </cell>
          <cell r="C1112">
            <v>81.7</v>
          </cell>
          <cell r="D1112" t="str">
            <v>Regional Fund VII</v>
          </cell>
          <cell r="E1112" t="str">
            <v>Woodridge Horizon Senior Living Community</v>
          </cell>
          <cell r="F1112" t="str">
            <v>Woodridge Horizon Limited Partnership</v>
          </cell>
          <cell r="G1112" t="str">
            <v>Alden Foundation</v>
          </cell>
          <cell r="H1112" t="str">
            <v>Erica Arellano</v>
          </cell>
          <cell r="I1112" t="str">
            <v>Jennifer Rivera</v>
          </cell>
          <cell r="J1112" t="str">
            <v>RubinBrown LLP (Chicago)</v>
          </cell>
          <cell r="K1112">
            <v>42135</v>
          </cell>
          <cell r="L1112" t="str">
            <v/>
          </cell>
          <cell r="M1112" t="str">
            <v>2030</v>
          </cell>
          <cell r="N1112" t="str">
            <v>New</v>
          </cell>
          <cell r="O1112">
            <v>42583</v>
          </cell>
          <cell r="P1112">
            <v>42608</v>
          </cell>
          <cell r="Q1112" t="str">
            <v>YES</v>
          </cell>
          <cell r="R1112">
            <v>2022</v>
          </cell>
          <cell r="S1112"/>
          <cell r="T1112" t="str">
            <v>No</v>
          </cell>
          <cell r="U1112" t="str">
            <v>No</v>
          </cell>
          <cell r="V1112" t="str">
            <v>No</v>
          </cell>
          <cell r="W1112" t="str">
            <v/>
          </cell>
        </row>
        <row r="1113">
          <cell r="B1113">
            <v>65980</v>
          </cell>
          <cell r="C1113">
            <v>100</v>
          </cell>
          <cell r="D1113" t="str">
            <v>CEF 2014</v>
          </cell>
          <cell r="E1113" t="str">
            <v>Path Villas at Del Rey</v>
          </cell>
          <cell r="F1113" t="str">
            <v>Courtleigh Development L.P.</v>
          </cell>
          <cell r="G1113" t="str">
            <v>PATH Ventures</v>
          </cell>
          <cell r="H1113" t="str">
            <v>Malcolm Wells</v>
          </cell>
          <cell r="I1113" t="str">
            <v>Laura Pishion</v>
          </cell>
          <cell r="J1113" t="str">
            <v>Grigg, Ritter &amp; Brash, P.C.</v>
          </cell>
          <cell r="K1113">
            <v>41690</v>
          </cell>
          <cell r="L1113" t="str">
            <v/>
          </cell>
          <cell r="M1113" t="str">
            <v>2029</v>
          </cell>
          <cell r="N1113" t="str">
            <v>New</v>
          </cell>
          <cell r="O1113">
            <v>42064</v>
          </cell>
          <cell r="P1113">
            <v>42248</v>
          </cell>
          <cell r="Q1113" t="str">
            <v>NO</v>
          </cell>
          <cell r="R1113" t="str">
            <v/>
          </cell>
          <cell r="S1113"/>
          <cell r="T1113" t="str">
            <v>No</v>
          </cell>
          <cell r="U1113" t="str">
            <v>No</v>
          </cell>
          <cell r="V1113" t="str">
            <v>No</v>
          </cell>
          <cell r="W1113" t="str">
            <v/>
          </cell>
        </row>
        <row r="1114">
          <cell r="B1114">
            <v>65982</v>
          </cell>
          <cell r="C1114">
            <v>100</v>
          </cell>
          <cell r="D1114" t="str">
            <v>BNY Single Investor Fund</v>
          </cell>
          <cell r="E1114" t="str">
            <v xml:space="preserve">Plover Apartments </v>
          </cell>
          <cell r="F1114" t="str">
            <v>Plover Apartments  LLC</v>
          </cell>
          <cell r="G1114" t="str">
            <v>Lemle &amp; Wolff Development Co.</v>
          </cell>
          <cell r="H1114" t="str">
            <v>Rayla Maurin</v>
          </cell>
          <cell r="I1114" t="str">
            <v>Lisa Taylor</v>
          </cell>
          <cell r="J1114" t="str">
            <v>Friedman LLP</v>
          </cell>
          <cell r="K1114">
            <v>41816</v>
          </cell>
          <cell r="L1114" t="str">
            <v/>
          </cell>
          <cell r="M1114" t="str">
            <v>2031</v>
          </cell>
          <cell r="N1114" t="str">
            <v>Substantial Rehab</v>
          </cell>
          <cell r="O1114">
            <v>42485</v>
          </cell>
          <cell r="P1114">
            <v>42735</v>
          </cell>
          <cell r="Q1114" t="str">
            <v>NO</v>
          </cell>
          <cell r="R1114" t="str">
            <v/>
          </cell>
          <cell r="S1114"/>
          <cell r="T1114" t="str">
            <v>No</v>
          </cell>
          <cell r="U1114" t="str">
            <v>No</v>
          </cell>
          <cell r="V1114" t="str">
            <v>No</v>
          </cell>
          <cell r="W1114" t="str">
            <v/>
          </cell>
        </row>
        <row r="1115">
          <cell r="B1115">
            <v>65984</v>
          </cell>
          <cell r="C1115">
            <v>100</v>
          </cell>
          <cell r="D1115" t="str">
            <v>Regional Secondary II - California</v>
          </cell>
          <cell r="E1115" t="str">
            <v>Navy Village - Secondary 2017</v>
          </cell>
          <cell r="F1115" t="str">
            <v>Navy Village VOA Affordable Housing, L.P.</v>
          </cell>
          <cell r="G1115" t="str">
            <v>Volunteers of America-Los Angeles (VOA)</v>
          </cell>
          <cell r="H1115" t="str">
            <v>Gina Nelson</v>
          </cell>
          <cell r="I1115" t="str">
            <v>Laura Pishion</v>
          </cell>
          <cell r="J1115" t="str">
            <v>Maddox &amp; Associates APC</v>
          </cell>
          <cell r="K1115">
            <v>41730</v>
          </cell>
          <cell r="L1115" t="str">
            <v/>
          </cell>
          <cell r="M1115" t="str">
            <v>2030</v>
          </cell>
          <cell r="N1115" t="str">
            <v>Gut Rehab</v>
          </cell>
          <cell r="O1115">
            <v>42125</v>
          </cell>
          <cell r="P1115">
            <v>42053</v>
          </cell>
          <cell r="Q1115" t="str">
            <v>YES</v>
          </cell>
          <cell r="R1115">
            <v>2018</v>
          </cell>
          <cell r="S1115">
            <v>2018</v>
          </cell>
          <cell r="T1115" t="str">
            <v>Yes</v>
          </cell>
          <cell r="U1115" t="str">
            <v>Yes</v>
          </cell>
          <cell r="V1115" t="str">
            <v>Yes</v>
          </cell>
          <cell r="W1115" t="str">
            <v/>
          </cell>
        </row>
        <row r="1116">
          <cell r="B1116">
            <v>65987</v>
          </cell>
          <cell r="C1116">
            <v>100</v>
          </cell>
          <cell r="D1116" t="str">
            <v>JPMorgan 2014</v>
          </cell>
          <cell r="E1116" t="str">
            <v>Concern Bergen</v>
          </cell>
          <cell r="F1116" t="str">
            <v>Concern Bergen LLC</v>
          </cell>
          <cell r="G1116" t="str">
            <v>Concern for Independent Living, Inc.</v>
          </cell>
          <cell r="H1116" t="str">
            <v>Lisa Taylor</v>
          </cell>
          <cell r="I1116" t="str">
            <v>Tracey Ferrara</v>
          </cell>
          <cell r="J1116" t="str">
            <v/>
          </cell>
          <cell r="K1116">
            <v>41681</v>
          </cell>
          <cell r="L1116" t="str">
            <v/>
          </cell>
          <cell r="M1116" t="str">
            <v>2031</v>
          </cell>
          <cell r="N1116" t="str">
            <v>New</v>
          </cell>
          <cell r="O1116">
            <v>42309</v>
          </cell>
          <cell r="P1116">
            <v>43026</v>
          </cell>
          <cell r="Q1116" t="str">
            <v>NO</v>
          </cell>
          <cell r="R1116" t="str">
            <v/>
          </cell>
          <cell r="S1116"/>
          <cell r="T1116" t="str">
            <v>No</v>
          </cell>
          <cell r="U1116" t="str">
            <v>No</v>
          </cell>
          <cell r="V1116" t="str">
            <v>No</v>
          </cell>
          <cell r="W1116" t="str">
            <v/>
          </cell>
        </row>
        <row r="1117">
          <cell r="B1117">
            <v>65991</v>
          </cell>
          <cell r="C1117">
            <v>100</v>
          </cell>
          <cell r="D1117" t="str">
            <v>CEF 2013</v>
          </cell>
          <cell r="E1117" t="str">
            <v>Orange Tree Senior Apartments</v>
          </cell>
          <cell r="F1117" t="str">
            <v>Orange Tree Senior Apartments, L.P.</v>
          </cell>
          <cell r="G1117" t="str">
            <v>Petaluma Ecumenical Properties (PEP)</v>
          </cell>
          <cell r="H1117" t="str">
            <v>Melanie Niemeyer</v>
          </cell>
          <cell r="I1117" t="str">
            <v>Laura Pishion</v>
          </cell>
          <cell r="J1117" t="str">
            <v>Spiteri, Narasky &amp; Daley, LLP</v>
          </cell>
          <cell r="K1117">
            <v>41505</v>
          </cell>
          <cell r="L1117" t="str">
            <v/>
          </cell>
          <cell r="M1117" t="str">
            <v>2028</v>
          </cell>
          <cell r="N1117" t="str">
            <v>New</v>
          </cell>
          <cell r="O1117">
            <v>41883</v>
          </cell>
          <cell r="P1117">
            <v>41760</v>
          </cell>
          <cell r="Q1117" t="str">
            <v>YES</v>
          </cell>
          <cell r="R1117">
            <v>2018</v>
          </cell>
          <cell r="S1117">
            <v>2018</v>
          </cell>
          <cell r="T1117" t="str">
            <v>Yes</v>
          </cell>
          <cell r="U1117" t="str">
            <v>Yes</v>
          </cell>
          <cell r="V1117" t="str">
            <v>Yes</v>
          </cell>
          <cell r="W1117" t="str">
            <v/>
          </cell>
        </row>
        <row r="1118">
          <cell r="B1118">
            <v>65999</v>
          </cell>
          <cell r="C1118">
            <v>100</v>
          </cell>
          <cell r="D1118" t="str">
            <v>NEF 2013</v>
          </cell>
          <cell r="E1118" t="str">
            <v>Andalusia</v>
          </cell>
          <cell r="F1118" t="str">
            <v>Andalusia Housing, LLLP</v>
          </cell>
          <cell r="G1118" t="str">
            <v>Tierra Realty Trust, LLC</v>
          </cell>
          <cell r="H1118" t="str">
            <v>Teresa Mondou</v>
          </cell>
          <cell r="I1118" t="str">
            <v>Laura Pishion</v>
          </cell>
          <cell r="J1118" t="str">
            <v>Accounting &amp; Financial Solutions</v>
          </cell>
          <cell r="K1118">
            <v>41817</v>
          </cell>
          <cell r="L1118" t="str">
            <v/>
          </cell>
          <cell r="M1118" t="str">
            <v>2029</v>
          </cell>
          <cell r="N1118" t="str">
            <v>Moderate Rehab</v>
          </cell>
          <cell r="O1118">
            <v>42186</v>
          </cell>
          <cell r="P1118">
            <v>42334</v>
          </cell>
          <cell r="Q1118" t="str">
            <v>NO</v>
          </cell>
          <cell r="R1118" t="str">
            <v/>
          </cell>
          <cell r="S1118"/>
          <cell r="T1118" t="str">
            <v>No</v>
          </cell>
          <cell r="U1118" t="str">
            <v>No</v>
          </cell>
          <cell r="V1118" t="str">
            <v>No</v>
          </cell>
          <cell r="W1118" t="str">
            <v/>
          </cell>
        </row>
        <row r="1119">
          <cell r="B1119">
            <v>66000</v>
          </cell>
          <cell r="C1119">
            <v>100</v>
          </cell>
          <cell r="D1119" t="str">
            <v>Regional Secondary II - California</v>
          </cell>
          <cell r="E1119" t="str">
            <v>Citrus Circle Apartments - Secondary 2017</v>
          </cell>
          <cell r="F1119" t="str">
            <v>Citrus Circle Apartments, LP</v>
          </cell>
          <cell r="G1119" t="str">
            <v>C and C Development Co., LLC</v>
          </cell>
          <cell r="H1119" t="str">
            <v>Gina Nelson</v>
          </cell>
          <cell r="I1119" t="str">
            <v>Laura Pishion</v>
          </cell>
          <cell r="J1119" t="str">
            <v>Keller &amp; Associates, LLP</v>
          </cell>
          <cell r="K1119">
            <v>41597</v>
          </cell>
          <cell r="L1119" t="str">
            <v/>
          </cell>
          <cell r="M1119" t="str">
            <v>2030</v>
          </cell>
          <cell r="N1119" t="str">
            <v>Substantial Rehab</v>
          </cell>
          <cell r="O1119">
            <v>42064</v>
          </cell>
          <cell r="P1119">
            <v>42122</v>
          </cell>
          <cell r="Q1119" t="str">
            <v>YES</v>
          </cell>
          <cell r="R1119">
            <v>2018</v>
          </cell>
          <cell r="S1119">
            <v>2018</v>
          </cell>
          <cell r="T1119" t="str">
            <v>Yes</v>
          </cell>
          <cell r="U1119" t="str">
            <v>Yes</v>
          </cell>
          <cell r="V1119" t="str">
            <v>Yes</v>
          </cell>
          <cell r="W1119" t="str">
            <v/>
          </cell>
        </row>
        <row r="1120">
          <cell r="B1120">
            <v>66012</v>
          </cell>
          <cell r="C1120">
            <v>100</v>
          </cell>
          <cell r="D1120" t="str">
            <v>CEF 2014</v>
          </cell>
          <cell r="E1120" t="str">
            <v>Moonlight Villas</v>
          </cell>
          <cell r="F1120" t="str">
            <v>Moonlight Villas, LP</v>
          </cell>
          <cell r="G1120" t="str">
            <v>Abbey Road, Inc.</v>
          </cell>
          <cell r="H1120" t="str">
            <v>Gina Nelson</v>
          </cell>
          <cell r="I1120" t="str">
            <v>Laura Pishion</v>
          </cell>
          <cell r="J1120" t="str">
            <v>Keller &amp; Associates, LLP</v>
          </cell>
          <cell r="K1120">
            <v>41609</v>
          </cell>
          <cell r="L1120" t="str">
            <v/>
          </cell>
          <cell r="M1120" t="str">
            <v>2030</v>
          </cell>
          <cell r="N1120" t="str">
            <v>New</v>
          </cell>
          <cell r="O1120">
            <v>42064</v>
          </cell>
          <cell r="P1120">
            <v>42229</v>
          </cell>
          <cell r="Q1120" t="str">
            <v>YES</v>
          </cell>
          <cell r="R1120">
            <v>2022</v>
          </cell>
          <cell r="S1120"/>
          <cell r="T1120" t="str">
            <v>No</v>
          </cell>
          <cell r="U1120" t="str">
            <v>No</v>
          </cell>
          <cell r="V1120" t="str">
            <v>No</v>
          </cell>
          <cell r="W1120" t="str">
            <v/>
          </cell>
        </row>
        <row r="1121">
          <cell r="B1121">
            <v>66014</v>
          </cell>
          <cell r="C1121">
            <v>100</v>
          </cell>
          <cell r="D1121" t="str">
            <v>CEF 2013</v>
          </cell>
          <cell r="E1121" t="str">
            <v>Mija Town Homes</v>
          </cell>
          <cell r="F1121" t="str">
            <v>Mija Town Homes, A California Limited Partnership</v>
          </cell>
          <cell r="G1121" t="str">
            <v>Leela Enterprises, Inc.</v>
          </cell>
          <cell r="H1121" t="str">
            <v>Malcolm Wells</v>
          </cell>
          <cell r="I1121" t="str">
            <v>Laura Pishion</v>
          </cell>
          <cell r="J1121" t="str">
            <v>CohnReznick (Sacramento)</v>
          </cell>
          <cell r="K1121">
            <v>41375</v>
          </cell>
          <cell r="L1121" t="str">
            <v/>
          </cell>
          <cell r="M1121" t="str">
            <v>2027</v>
          </cell>
          <cell r="N1121" t="str">
            <v>New</v>
          </cell>
          <cell r="O1121">
            <v>41091</v>
          </cell>
          <cell r="P1121">
            <v>41484</v>
          </cell>
          <cell r="Q1121" t="str">
            <v>NO</v>
          </cell>
          <cell r="R1121" t="str">
            <v/>
          </cell>
          <cell r="S1121"/>
          <cell r="T1121" t="str">
            <v>No</v>
          </cell>
          <cell r="U1121" t="str">
            <v>No</v>
          </cell>
          <cell r="V1121" t="str">
            <v>No</v>
          </cell>
          <cell r="W1121" t="str">
            <v/>
          </cell>
        </row>
        <row r="1122">
          <cell r="B1122">
            <v>66016</v>
          </cell>
          <cell r="C1122">
            <v>100</v>
          </cell>
          <cell r="D1122" t="str">
            <v>BOACHIF VIII</v>
          </cell>
          <cell r="E1122" t="str">
            <v>Milwaukee Avenue Apartments (IL)</v>
          </cell>
          <cell r="F1122" t="str">
            <v>Milwaukee Avenue Apartments LP</v>
          </cell>
          <cell r="G1122" t="str">
            <v>Full Circle Communities, Inc.</v>
          </cell>
          <cell r="H1122" t="str">
            <v>Eileen Kelly</v>
          </cell>
          <cell r="I1122" t="str">
            <v>Jennifer Rivera</v>
          </cell>
          <cell r="J1122" t="str">
            <v>Dauby O' Connor &amp; Zaleski LLC</v>
          </cell>
          <cell r="K1122">
            <v>41940</v>
          </cell>
          <cell r="L1122" t="str">
            <v/>
          </cell>
          <cell r="M1122" t="str">
            <v>2031</v>
          </cell>
          <cell r="N1122" t="str">
            <v>New</v>
          </cell>
          <cell r="O1122">
            <v>42339</v>
          </cell>
          <cell r="P1122">
            <v>42364</v>
          </cell>
          <cell r="Q1122" t="str">
            <v>YES</v>
          </cell>
          <cell r="R1122">
            <v>2018</v>
          </cell>
          <cell r="S1122">
            <v>2018</v>
          </cell>
          <cell r="T1122" t="str">
            <v>Yes</v>
          </cell>
          <cell r="U1122" t="str">
            <v>Yes</v>
          </cell>
          <cell r="V1122" t="str">
            <v>Yes</v>
          </cell>
          <cell r="W1122" t="str">
            <v/>
          </cell>
        </row>
        <row r="1123">
          <cell r="B1123">
            <v>66019</v>
          </cell>
          <cell r="C1123">
            <v>100</v>
          </cell>
          <cell r="D1123" t="str">
            <v>Regional Fund I</v>
          </cell>
          <cell r="E1123" t="str">
            <v>Kilpatrick Renaissance</v>
          </cell>
          <cell r="F1123" t="str">
            <v>Kilpatrick Renaissance LP</v>
          </cell>
          <cell r="G1123" t="str">
            <v>Renaissance Realty Group, Inc. (RRG)</v>
          </cell>
          <cell r="H1123" t="str">
            <v>Erica Arellano</v>
          </cell>
          <cell r="I1123" t="str">
            <v>Jennifer Rivera</v>
          </cell>
          <cell r="J1123" t="str">
            <v>CohnReznick (Chicago)</v>
          </cell>
          <cell r="K1123">
            <v>41570</v>
          </cell>
          <cell r="L1123" t="str">
            <v/>
          </cell>
          <cell r="M1123" t="str">
            <v>2030</v>
          </cell>
          <cell r="N1123" t="str">
            <v>New</v>
          </cell>
          <cell r="O1123">
            <v>42064</v>
          </cell>
          <cell r="P1123">
            <v>42076</v>
          </cell>
          <cell r="Q1123" t="str">
            <v>NO</v>
          </cell>
          <cell r="R1123" t="str">
            <v/>
          </cell>
          <cell r="S1123"/>
          <cell r="T1123" t="str">
            <v>No</v>
          </cell>
          <cell r="U1123" t="str">
            <v>No</v>
          </cell>
          <cell r="V1123" t="str">
            <v>No</v>
          </cell>
          <cell r="W1123" t="str">
            <v/>
          </cell>
        </row>
        <row r="1124">
          <cell r="B1124">
            <v>66027</v>
          </cell>
          <cell r="C1124">
            <v>100</v>
          </cell>
          <cell r="D1124" t="str">
            <v>Morgan Stanley SIF Single II</v>
          </cell>
          <cell r="E1124" t="str">
            <v>St. Alban's Park</v>
          </cell>
          <cell r="F1124" t="str">
            <v>St. Alban's Park II, LLLP</v>
          </cell>
          <cell r="G1124" t="str">
            <v>Twin Cities Housing Development Corporation (TCHDC)</v>
          </cell>
          <cell r="H1124" t="str">
            <v>Samuel Stephens</v>
          </cell>
          <cell r="I1124" t="str">
            <v>Jennifer Rivera</v>
          </cell>
          <cell r="J1124" t="str">
            <v>Mahoney Ulbrich Christiansen Russ</v>
          </cell>
          <cell r="K1124">
            <v>41529</v>
          </cell>
          <cell r="L1124" t="str">
            <v/>
          </cell>
          <cell r="M1124" t="str">
            <v>2028</v>
          </cell>
          <cell r="N1124" t="str">
            <v>Substantial Rehab</v>
          </cell>
          <cell r="O1124">
            <v>41883</v>
          </cell>
          <cell r="P1124">
            <v>41992</v>
          </cell>
          <cell r="Q1124" t="str">
            <v>YES</v>
          </cell>
          <cell r="R1124">
            <v>2018</v>
          </cell>
          <cell r="S1124">
            <v>2018</v>
          </cell>
          <cell r="T1124" t="str">
            <v>Yes</v>
          </cell>
          <cell r="U1124" t="str">
            <v>Yes</v>
          </cell>
          <cell r="V1124" t="str">
            <v>Yes</v>
          </cell>
          <cell r="W1124" t="str">
            <v/>
          </cell>
        </row>
        <row r="1125">
          <cell r="B1125">
            <v>66049</v>
          </cell>
          <cell r="C1125">
            <v>100</v>
          </cell>
          <cell r="D1125" t="str">
            <v>TD Banknorth 2014</v>
          </cell>
          <cell r="E1125" t="str">
            <v>Freedom Village at Westampton</v>
          </cell>
          <cell r="F1125" t="str">
            <v>Project Freedom at Westampton Urban Renewal, L.P.</v>
          </cell>
          <cell r="G1125" t="str">
            <v xml:space="preserve">Project Freedom, Inc. </v>
          </cell>
          <cell r="H1125" t="str">
            <v>Lisa Taylor</v>
          </cell>
          <cell r="I1125" t="str">
            <v>Tracey Ferrara</v>
          </cell>
          <cell r="J1125" t="str">
            <v>Novogradac &amp; Company LLP (New Jersey)</v>
          </cell>
          <cell r="K1125">
            <v>41967</v>
          </cell>
          <cell r="L1125" t="str">
            <v/>
          </cell>
          <cell r="M1125" t="str">
            <v>2031</v>
          </cell>
          <cell r="N1125" t="str">
            <v>New</v>
          </cell>
          <cell r="O1125">
            <v>42401</v>
          </cell>
          <cell r="P1125">
            <v>42404</v>
          </cell>
          <cell r="Q1125" t="str">
            <v>NO</v>
          </cell>
          <cell r="R1125" t="str">
            <v/>
          </cell>
          <cell r="S1125"/>
          <cell r="T1125"/>
          <cell r="U1125" t="str">
            <v>No</v>
          </cell>
          <cell r="V1125" t="str">
            <v>No</v>
          </cell>
          <cell r="W1125" t="str">
            <v>No</v>
          </cell>
        </row>
        <row r="1126">
          <cell r="B1126">
            <v>66050</v>
          </cell>
          <cell r="C1126">
            <v>100</v>
          </cell>
          <cell r="D1126" t="str">
            <v>BOACHIF VIII</v>
          </cell>
          <cell r="E1126" t="str">
            <v>Freedom Village at Toms River</v>
          </cell>
          <cell r="F1126" t="str">
            <v>Project Freedom at Toms River Urban Renewal, L.P.</v>
          </cell>
          <cell r="G1126" t="str">
            <v xml:space="preserve">Project Freedom, Inc. </v>
          </cell>
          <cell r="H1126" t="str">
            <v>Lisa Taylor</v>
          </cell>
          <cell r="I1126" t="str">
            <v>Tracey Ferrara</v>
          </cell>
          <cell r="J1126" t="str">
            <v>Novogradac &amp; Company LLP (New Jersey)</v>
          </cell>
          <cell r="K1126">
            <v>41809</v>
          </cell>
          <cell r="L1126" t="str">
            <v/>
          </cell>
          <cell r="M1126" t="str">
            <v>2030</v>
          </cell>
          <cell r="N1126" t="str">
            <v>New</v>
          </cell>
          <cell r="O1126">
            <v>42614</v>
          </cell>
          <cell r="P1126">
            <v>42338</v>
          </cell>
          <cell r="Q1126" t="str">
            <v>NO</v>
          </cell>
          <cell r="R1126" t="str">
            <v/>
          </cell>
          <cell r="S1126"/>
          <cell r="T1126" t="str">
            <v>No</v>
          </cell>
          <cell r="U1126" t="str">
            <v>No</v>
          </cell>
          <cell r="V1126" t="str">
            <v>No</v>
          </cell>
          <cell r="W1126" t="str">
            <v/>
          </cell>
        </row>
        <row r="1127">
          <cell r="B1127">
            <v>66052</v>
          </cell>
          <cell r="C1127">
            <v>100</v>
          </cell>
          <cell r="D1127" t="str">
            <v>Morgan Stanley SIF Single III</v>
          </cell>
          <cell r="E1127" t="str">
            <v>Dorie Miller</v>
          </cell>
          <cell r="F1127" t="str">
            <v>WHGA Dorie Miller Apartments LLC</v>
          </cell>
          <cell r="G1127" t="str">
            <v>West Harlem Group Assistance, Inc.(WHGA)</v>
          </cell>
          <cell r="H1127" t="str">
            <v>David Rozan</v>
          </cell>
          <cell r="I1127" t="str">
            <v>Lisa Taylor</v>
          </cell>
          <cell r="J1127" t="str">
            <v>Jack Lawrence &amp; Company CPAs</v>
          </cell>
          <cell r="K1127">
            <v>42165</v>
          </cell>
          <cell r="L1127" t="str">
            <v/>
          </cell>
          <cell r="M1127" t="str">
            <v>2032</v>
          </cell>
          <cell r="N1127" t="str">
            <v>Gut Rehab</v>
          </cell>
          <cell r="O1127">
            <v>42705</v>
          </cell>
          <cell r="P1127">
            <v>43396</v>
          </cell>
          <cell r="Q1127" t="str">
            <v>YES</v>
          </cell>
          <cell r="R1127">
            <v>2018</v>
          </cell>
          <cell r="S1127">
            <v>2018</v>
          </cell>
          <cell r="T1127" t="str">
            <v>Yes</v>
          </cell>
          <cell r="U1127" t="str">
            <v>Yes</v>
          </cell>
          <cell r="V1127" t="str">
            <v>Yes</v>
          </cell>
          <cell r="W1127" t="str">
            <v/>
          </cell>
        </row>
        <row r="1128">
          <cell r="B1128">
            <v>66058</v>
          </cell>
          <cell r="C1128">
            <v>100</v>
          </cell>
          <cell r="D1128" t="str">
            <v>BNY Single Investor Fund</v>
          </cell>
          <cell r="E1128" t="str">
            <v>Uptown Lofts on Fifth</v>
          </cell>
          <cell r="F1128" t="str">
            <v>Uptown Lofts on Fifth LP</v>
          </cell>
          <cell r="G1128" t="str">
            <v>ACTION-Housing, Inc.</v>
          </cell>
          <cell r="H1128" t="str">
            <v>Lisa Griffin</v>
          </cell>
          <cell r="I1128" t="str">
            <v>Tracey Ferrara</v>
          </cell>
          <cell r="J1128" t="str">
            <v>Affordable Housing Accountants LTD</v>
          </cell>
          <cell r="K1128">
            <v>41627</v>
          </cell>
          <cell r="L1128" t="str">
            <v/>
          </cell>
          <cell r="M1128" t="str">
            <v>2030</v>
          </cell>
          <cell r="N1128" t="str">
            <v>New</v>
          </cell>
          <cell r="O1128">
            <v>41974</v>
          </cell>
          <cell r="P1128">
            <v>42058</v>
          </cell>
          <cell r="Q1128" t="str">
            <v>NO</v>
          </cell>
          <cell r="R1128" t="str">
            <v/>
          </cell>
          <cell r="S1128"/>
          <cell r="T1128" t="str">
            <v>No</v>
          </cell>
          <cell r="U1128" t="str">
            <v>No</v>
          </cell>
          <cell r="V1128" t="str">
            <v>No</v>
          </cell>
          <cell r="W1128" t="str">
            <v/>
          </cell>
        </row>
        <row r="1129">
          <cell r="B1129">
            <v>66059</v>
          </cell>
          <cell r="C1129">
            <v>100</v>
          </cell>
          <cell r="D1129" t="str">
            <v>Morgan Stanley SIF Single III</v>
          </cell>
          <cell r="E1129" t="str">
            <v>Benning Road</v>
          </cell>
          <cell r="F1129" t="str">
            <v>Benning Residential LLC</v>
          </cell>
          <cell r="G1129" t="str">
            <v>So Others Might Eat (SOME)</v>
          </cell>
          <cell r="H1129" t="str">
            <v>Lisa Taylor</v>
          </cell>
          <cell r="I1129" t="str">
            <v>Tracey Ferrara</v>
          </cell>
          <cell r="J1129" t="str">
            <v/>
          </cell>
          <cell r="K1129">
            <v>42307</v>
          </cell>
          <cell r="L1129" t="str">
            <v/>
          </cell>
          <cell r="M1129" t="str">
            <v>2032</v>
          </cell>
          <cell r="N1129" t="str">
            <v>New</v>
          </cell>
          <cell r="O1129">
            <v>43009</v>
          </cell>
          <cell r="P1129">
            <v>43243</v>
          </cell>
          <cell r="Q1129" t="str">
            <v>YES</v>
          </cell>
          <cell r="R1129" t="str">
            <v>YEAR OF PIS</v>
          </cell>
          <cell r="S1129">
            <v>2018</v>
          </cell>
          <cell r="T1129" t="str">
            <v>Yes</v>
          </cell>
          <cell r="U1129" t="str">
            <v>Yes</v>
          </cell>
          <cell r="V1129" t="str">
            <v>Yes</v>
          </cell>
          <cell r="W1129" t="str">
            <v/>
          </cell>
        </row>
        <row r="1130">
          <cell r="B1130">
            <v>66065</v>
          </cell>
          <cell r="C1130">
            <v>100</v>
          </cell>
          <cell r="D1130" t="str">
            <v>BOACHIF VIII</v>
          </cell>
          <cell r="E1130" t="str">
            <v>North Mountain Village (aka Parsons Village)</v>
          </cell>
          <cell r="F1130" t="str">
            <v>UMOM Housing III, LLC</v>
          </cell>
          <cell r="G1130" t="str">
            <v>Helping Hands Housing Services, Inc./ UMOM New Day Center, inc.</v>
          </cell>
          <cell r="H1130" t="str">
            <v>Wade Okada</v>
          </cell>
          <cell r="I1130" t="str">
            <v>Laura Pishion</v>
          </cell>
          <cell r="J1130" t="str">
            <v>Novogradac &amp; Company LLP (Long Beach)</v>
          </cell>
          <cell r="K1130">
            <v>42031</v>
          </cell>
          <cell r="L1130" t="str">
            <v/>
          </cell>
          <cell r="M1130" t="str">
            <v>2030</v>
          </cell>
          <cell r="N1130" t="str">
            <v>New</v>
          </cell>
          <cell r="O1130">
            <v>42370</v>
          </cell>
          <cell r="P1130">
            <v>42422</v>
          </cell>
          <cell r="Q1130" t="str">
            <v>YES</v>
          </cell>
          <cell r="R1130">
            <v>2018</v>
          </cell>
          <cell r="S1130">
            <v>2018</v>
          </cell>
          <cell r="T1130" t="str">
            <v>Yes</v>
          </cell>
          <cell r="U1130" t="str">
            <v>Yes</v>
          </cell>
          <cell r="V1130" t="str">
            <v>Yes</v>
          </cell>
          <cell r="W1130" t="str">
            <v/>
          </cell>
        </row>
        <row r="1131">
          <cell r="B1131">
            <v>66066</v>
          </cell>
          <cell r="C1131">
            <v>100</v>
          </cell>
          <cell r="D1131" t="str">
            <v>CEF 2014</v>
          </cell>
          <cell r="E1131" t="str">
            <v>Naomi Gardens</v>
          </cell>
          <cell r="F1131" t="str">
            <v>Naomi Gardens, LP</v>
          </cell>
          <cell r="G1131" t="str">
            <v xml:space="preserve">Psalms 127, L.L.C. </v>
          </cell>
          <cell r="H1131" t="str">
            <v>Gina Nelson</v>
          </cell>
          <cell r="I1131" t="str">
            <v>Laura Pishion</v>
          </cell>
          <cell r="J1131" t="str">
            <v>Aprio LLP (formerly Habif, Arogeti &amp; Wynne, LLP)</v>
          </cell>
          <cell r="K1131">
            <v>41671</v>
          </cell>
          <cell r="L1131" t="str">
            <v/>
          </cell>
          <cell r="M1131" t="str">
            <v>2028</v>
          </cell>
          <cell r="N1131" t="str">
            <v>Substantial Rehab</v>
          </cell>
          <cell r="O1131">
            <v>41913</v>
          </cell>
          <cell r="P1131">
            <v>41943</v>
          </cell>
          <cell r="Q1131" t="str">
            <v>YES</v>
          </cell>
          <cell r="R1131">
            <v>2018</v>
          </cell>
          <cell r="S1131">
            <v>2018</v>
          </cell>
          <cell r="T1131" t="str">
            <v>Yes</v>
          </cell>
          <cell r="U1131" t="str">
            <v>Yes</v>
          </cell>
          <cell r="V1131" t="str">
            <v>Yes</v>
          </cell>
          <cell r="W1131" t="str">
            <v/>
          </cell>
        </row>
        <row r="1132">
          <cell r="B1132">
            <v>66067</v>
          </cell>
          <cell r="C1132">
            <v>100</v>
          </cell>
          <cell r="D1132" t="str">
            <v>NEF 2014</v>
          </cell>
          <cell r="E1132" t="str">
            <v>Clifton Square Apartments</v>
          </cell>
          <cell r="F1132" t="str">
            <v>Clifton Square, LP</v>
          </cell>
          <cell r="G1132" t="str">
            <v>BWI, LLC</v>
          </cell>
          <cell r="H1132" t="str">
            <v>Molly Gillis</v>
          </cell>
          <cell r="I1132" t="str">
            <v>Jennifer Rivera</v>
          </cell>
          <cell r="J1132" t="str">
            <v>Dauby O' Connor &amp; Zaleski LLC</v>
          </cell>
          <cell r="K1132">
            <v>41617</v>
          </cell>
          <cell r="L1132" t="str">
            <v/>
          </cell>
          <cell r="M1132" t="str">
            <v>2029</v>
          </cell>
          <cell r="N1132" t="str">
            <v>New</v>
          </cell>
          <cell r="O1132">
            <v>41974</v>
          </cell>
          <cell r="P1132">
            <v>41983</v>
          </cell>
          <cell r="Q1132" t="str">
            <v>NO</v>
          </cell>
          <cell r="R1132" t="str">
            <v/>
          </cell>
          <cell r="S1132"/>
          <cell r="T1132" t="str">
            <v>No</v>
          </cell>
          <cell r="U1132" t="str">
            <v>No</v>
          </cell>
          <cell r="V1132" t="str">
            <v>No</v>
          </cell>
          <cell r="W1132" t="str">
            <v/>
          </cell>
        </row>
        <row r="1133">
          <cell r="B1133">
            <v>66069</v>
          </cell>
          <cell r="C1133">
            <v>100</v>
          </cell>
          <cell r="D1133" t="str">
            <v>Morgan Stanley SIF Single II</v>
          </cell>
          <cell r="E1133" t="str">
            <v>Downtown Terrace</v>
          </cell>
          <cell r="F1133" t="str">
            <v>Downtown Terrace, LP</v>
          </cell>
          <cell r="G1133" t="str">
            <v>Pike County Progress Partners, Inc. (IN)</v>
          </cell>
          <cell r="H1133" t="str">
            <v>Molly Gillis</v>
          </cell>
          <cell r="I1133" t="str">
            <v>Jennifer Rivera</v>
          </cell>
          <cell r="J1133" t="str">
            <v>Dauby O' Connor &amp; Zaleski LLC</v>
          </cell>
          <cell r="K1133">
            <v>41611</v>
          </cell>
          <cell r="L1133" t="str">
            <v/>
          </cell>
          <cell r="M1133" t="str">
            <v>2029</v>
          </cell>
          <cell r="N1133" t="str">
            <v>Gut Rehab</v>
          </cell>
          <cell r="O1133">
            <v>42036</v>
          </cell>
          <cell r="P1133">
            <v>42041</v>
          </cell>
          <cell r="Q1133" t="str">
            <v>NO</v>
          </cell>
          <cell r="R1133" t="str">
            <v/>
          </cell>
          <cell r="S1133"/>
          <cell r="T1133" t="str">
            <v>No</v>
          </cell>
          <cell r="U1133" t="str">
            <v>No</v>
          </cell>
          <cell r="V1133" t="str">
            <v>No</v>
          </cell>
          <cell r="W1133" t="str">
            <v/>
          </cell>
        </row>
        <row r="1134">
          <cell r="B1134">
            <v>66073</v>
          </cell>
          <cell r="C1134">
            <v>100</v>
          </cell>
          <cell r="D1134" t="str">
            <v>HEF XI</v>
          </cell>
          <cell r="E1134" t="str">
            <v>Three Rivers Village</v>
          </cell>
          <cell r="F1134" t="str">
            <v>Three Rivers Senior Housing LLLP</v>
          </cell>
          <cell r="G1134" t="str">
            <v>Beacon Communities, Inc.</v>
          </cell>
          <cell r="H1134" t="str">
            <v>Melanie Niemeyer</v>
          </cell>
          <cell r="I1134" t="str">
            <v>Laura Pishion</v>
          </cell>
          <cell r="J1134" t="str">
            <v>Dauby O' Connor &amp; Zaleski LLC</v>
          </cell>
          <cell r="K1134">
            <v>41486</v>
          </cell>
          <cell r="L1134" t="str">
            <v/>
          </cell>
          <cell r="M1134" t="str">
            <v>2028</v>
          </cell>
          <cell r="N1134" t="str">
            <v>Moderate Rehab</v>
          </cell>
          <cell r="O1134">
            <v>41760</v>
          </cell>
          <cell r="P1134">
            <v>41609</v>
          </cell>
          <cell r="Q1134" t="str">
            <v>NO</v>
          </cell>
          <cell r="R1134" t="str">
            <v/>
          </cell>
          <cell r="S1134"/>
          <cell r="T1134" t="str">
            <v>No</v>
          </cell>
          <cell r="U1134" t="str">
            <v>No</v>
          </cell>
          <cell r="V1134" t="str">
            <v>No</v>
          </cell>
          <cell r="W1134" t="str">
            <v/>
          </cell>
        </row>
        <row r="1135">
          <cell r="B1135">
            <v>66077</v>
          </cell>
          <cell r="C1135">
            <v>100</v>
          </cell>
          <cell r="D1135" t="str">
            <v>TD Banknorth 2013</v>
          </cell>
          <cell r="E1135" t="str">
            <v>Samuel Tabas Apartments</v>
          </cell>
          <cell r="F1135" t="str">
            <v>Samuel Tabas Apartments, LP</v>
          </cell>
          <cell r="G1135" t="str">
            <v>Federation Housing, Inc.</v>
          </cell>
          <cell r="H1135" t="str">
            <v>Lisa Griffin</v>
          </cell>
          <cell r="I1135" t="str">
            <v>Tracey Ferrara</v>
          </cell>
          <cell r="J1135" t="str">
            <v>TaitWeller</v>
          </cell>
          <cell r="K1135">
            <v>41614</v>
          </cell>
          <cell r="L1135" t="str">
            <v/>
          </cell>
          <cell r="M1135" t="str">
            <v>2030</v>
          </cell>
          <cell r="N1135" t="str">
            <v>Moderate Rehab</v>
          </cell>
          <cell r="O1135">
            <v>41640</v>
          </cell>
          <cell r="P1135">
            <v>41614</v>
          </cell>
          <cell r="Q1135" t="str">
            <v>YES</v>
          </cell>
          <cell r="R1135">
            <v>2018</v>
          </cell>
          <cell r="S1135">
            <v>2019</v>
          </cell>
          <cell r="T1135"/>
          <cell r="U1135" t="str">
            <v>Yes</v>
          </cell>
          <cell r="V1135" t="str">
            <v>Yes</v>
          </cell>
          <cell r="W1135" t="str">
            <v>Yes</v>
          </cell>
        </row>
        <row r="1136">
          <cell r="B1136">
            <v>66080</v>
          </cell>
          <cell r="C1136">
            <v>100</v>
          </cell>
          <cell r="D1136" t="str">
            <v>HEF XI</v>
          </cell>
          <cell r="E1136" t="str">
            <v>Walla Walla Family Homes Phase II</v>
          </cell>
          <cell r="F1136" t="str">
            <v>Walla Walla Family Homes Two LLC</v>
          </cell>
          <cell r="G1136" t="str">
            <v>Walla Walla (WA) Housing Authority</v>
          </cell>
          <cell r="H1136" t="str">
            <v>Melanie Niemeyer</v>
          </cell>
          <cell r="I1136" t="str">
            <v>Laura Pishion</v>
          </cell>
          <cell r="J1136" t="str">
            <v>CliftonLarsonAllen (Seattle)</v>
          </cell>
          <cell r="K1136">
            <v>41521</v>
          </cell>
          <cell r="L1136" t="str">
            <v/>
          </cell>
          <cell r="M1136" t="str">
            <v>2029</v>
          </cell>
          <cell r="N1136" t="str">
            <v>New</v>
          </cell>
          <cell r="O1136" t="str">
            <v/>
          </cell>
          <cell r="P1136">
            <v>41936</v>
          </cell>
          <cell r="Q1136" t="str">
            <v>NO</v>
          </cell>
          <cell r="R1136" t="str">
            <v/>
          </cell>
          <cell r="S1136"/>
          <cell r="T1136" t="str">
            <v>No</v>
          </cell>
          <cell r="U1136" t="str">
            <v>No</v>
          </cell>
          <cell r="V1136" t="str">
            <v>No</v>
          </cell>
          <cell r="W1136" t="str">
            <v/>
          </cell>
        </row>
        <row r="1137">
          <cell r="B1137">
            <v>66081</v>
          </cell>
          <cell r="C1137">
            <v>4.74</v>
          </cell>
          <cell r="D1137" t="str">
            <v>Cathay SIF I</v>
          </cell>
          <cell r="E1137" t="str">
            <v>Bellevue Apartments</v>
          </cell>
          <cell r="F1137" t="str">
            <v>LIHI Bellevue LLC</v>
          </cell>
          <cell r="G1137" t="str">
            <v>The Low Income Housing Institute (LIHI)</v>
          </cell>
          <cell r="H1137" t="str">
            <v>Justin Sousley</v>
          </cell>
          <cell r="I1137" t="str">
            <v>Laura Pishion</v>
          </cell>
          <cell r="J1137" t="str">
            <v>Dauby O' Connor &amp; Zaleski LLC</v>
          </cell>
          <cell r="K1137">
            <v>41627</v>
          </cell>
          <cell r="L1137" t="str">
            <v/>
          </cell>
          <cell r="M1137" t="str">
            <v>2030</v>
          </cell>
          <cell r="N1137" t="str">
            <v>New</v>
          </cell>
          <cell r="O1137">
            <v>42064</v>
          </cell>
          <cell r="P1137">
            <v>42090</v>
          </cell>
          <cell r="Q1137" t="str">
            <v>NO</v>
          </cell>
          <cell r="R1137" t="str">
            <v/>
          </cell>
          <cell r="S1137"/>
          <cell r="T1137" t="str">
            <v>No</v>
          </cell>
          <cell r="U1137" t="str">
            <v>No</v>
          </cell>
          <cell r="V1137" t="str">
            <v>No</v>
          </cell>
          <cell r="W1137" t="str">
            <v/>
          </cell>
        </row>
        <row r="1138">
          <cell r="B1138">
            <v>66081</v>
          </cell>
          <cell r="C1138">
            <v>95.26</v>
          </cell>
          <cell r="D1138" t="str">
            <v>HEF XI</v>
          </cell>
          <cell r="E1138" t="str">
            <v>Bellevue Apartments</v>
          </cell>
          <cell r="F1138" t="str">
            <v>LIHI Bellevue LLC</v>
          </cell>
          <cell r="G1138" t="str">
            <v>The Low Income Housing Institute (LIHI)</v>
          </cell>
          <cell r="H1138" t="str">
            <v>Justin Sousley</v>
          </cell>
          <cell r="I1138" t="str">
            <v>Laura Pishion</v>
          </cell>
          <cell r="J1138" t="str">
            <v>Dauby O' Connor &amp; Zaleski LLC</v>
          </cell>
          <cell r="K1138">
            <v>41627</v>
          </cell>
          <cell r="L1138" t="str">
            <v/>
          </cell>
          <cell r="M1138" t="str">
            <v>2030</v>
          </cell>
          <cell r="N1138" t="str">
            <v>New</v>
          </cell>
          <cell r="O1138">
            <v>42064</v>
          </cell>
          <cell r="P1138">
            <v>42090</v>
          </cell>
          <cell r="Q1138" t="str">
            <v>NO</v>
          </cell>
          <cell r="R1138" t="str">
            <v/>
          </cell>
          <cell r="S1138"/>
          <cell r="T1138" t="str">
            <v>No</v>
          </cell>
          <cell r="U1138" t="str">
            <v>No</v>
          </cell>
          <cell r="V1138" t="str">
            <v>No</v>
          </cell>
          <cell r="W1138" t="str">
            <v/>
          </cell>
        </row>
        <row r="1139">
          <cell r="B1139">
            <v>66083</v>
          </cell>
          <cell r="C1139">
            <v>100</v>
          </cell>
          <cell r="D1139" t="str">
            <v>HEF XI</v>
          </cell>
          <cell r="E1139" t="str">
            <v>Monroe Family Village</v>
          </cell>
          <cell r="F1139" t="str">
            <v>Monroe Family Village LLC</v>
          </cell>
          <cell r="G1139" t="str">
            <v>Housing Hope</v>
          </cell>
          <cell r="H1139" t="str">
            <v>Justin Sousley</v>
          </cell>
          <cell r="I1139" t="str">
            <v>Laura Pishion</v>
          </cell>
          <cell r="J1139" t="str">
            <v/>
          </cell>
          <cell r="K1139">
            <v>41782</v>
          </cell>
          <cell r="L1139" t="str">
            <v/>
          </cell>
          <cell r="M1139" t="str">
            <v>2030</v>
          </cell>
          <cell r="N1139" t="str">
            <v>New</v>
          </cell>
          <cell r="O1139">
            <v>42125</v>
          </cell>
          <cell r="P1139">
            <v>42299</v>
          </cell>
          <cell r="Q1139" t="str">
            <v>YES</v>
          </cell>
          <cell r="R1139">
            <v>2018</v>
          </cell>
          <cell r="S1139">
            <v>2018</v>
          </cell>
          <cell r="T1139" t="str">
            <v>Yes</v>
          </cell>
          <cell r="U1139" t="str">
            <v>Yes</v>
          </cell>
          <cell r="V1139" t="str">
            <v>Yes</v>
          </cell>
          <cell r="W1139" t="str">
            <v/>
          </cell>
        </row>
        <row r="1140">
          <cell r="B1140">
            <v>66090</v>
          </cell>
          <cell r="C1140">
            <v>100</v>
          </cell>
          <cell r="D1140" t="str">
            <v>Morgan Stanley SIF Single II</v>
          </cell>
          <cell r="E1140" t="str">
            <v>The Lace Factory Apartments</v>
          </cell>
          <cell r="F1140" t="str">
            <v>Lace Mill Limited Partnership</v>
          </cell>
          <cell r="G1140" t="str">
            <v>Rural Ulster Preservation Company (RUPCO)</v>
          </cell>
          <cell r="H1140" t="str">
            <v>Jessica Polak</v>
          </cell>
          <cell r="I1140" t="str">
            <v>Tracey Ferrara</v>
          </cell>
          <cell r="J1140" t="str">
            <v>EFPR Group</v>
          </cell>
          <cell r="K1140">
            <v>41627</v>
          </cell>
          <cell r="L1140" t="str">
            <v/>
          </cell>
          <cell r="M1140" t="str">
            <v>2029</v>
          </cell>
          <cell r="N1140" t="str">
            <v>Gut Rehab</v>
          </cell>
          <cell r="O1140">
            <v>42156</v>
          </cell>
          <cell r="P1140">
            <v>42151</v>
          </cell>
          <cell r="Q1140" t="str">
            <v>NO</v>
          </cell>
          <cell r="R1140" t="str">
            <v/>
          </cell>
          <cell r="S1140"/>
          <cell r="T1140" t="str">
            <v>No</v>
          </cell>
          <cell r="U1140" t="str">
            <v>No</v>
          </cell>
          <cell r="V1140" t="str">
            <v>No</v>
          </cell>
          <cell r="W1140" t="str">
            <v/>
          </cell>
        </row>
        <row r="1141">
          <cell r="B1141">
            <v>66093</v>
          </cell>
          <cell r="C1141">
            <v>100</v>
          </cell>
          <cell r="D1141" t="str">
            <v>MetLife II</v>
          </cell>
          <cell r="E1141" t="str">
            <v>Victory Place IV (AZ)</v>
          </cell>
          <cell r="F1141" t="str">
            <v>Cloudbreak Phoenix IV, LP</v>
          </cell>
          <cell r="G1141" t="str">
            <v>Cloudbreak Development, LLC</v>
          </cell>
          <cell r="H1141" t="str">
            <v>Wade Okada</v>
          </cell>
          <cell r="I1141" t="str">
            <v>Laura Pishion</v>
          </cell>
          <cell r="J1141" t="str">
            <v>RubinBrown LLP (St. Louis)</v>
          </cell>
          <cell r="K1141">
            <v>41934</v>
          </cell>
          <cell r="L1141" t="str">
            <v/>
          </cell>
          <cell r="M1141" t="str">
            <v>2030</v>
          </cell>
          <cell r="N1141" t="str">
            <v>New</v>
          </cell>
          <cell r="O1141">
            <v>42309</v>
          </cell>
          <cell r="P1141">
            <v>42369</v>
          </cell>
          <cell r="Q1141" t="str">
            <v>NO</v>
          </cell>
          <cell r="R1141" t="str">
            <v/>
          </cell>
          <cell r="S1141"/>
          <cell r="T1141" t="str">
            <v>No</v>
          </cell>
          <cell r="U1141" t="str">
            <v>No</v>
          </cell>
          <cell r="V1141" t="str">
            <v>No</v>
          </cell>
          <cell r="W1141" t="str">
            <v/>
          </cell>
        </row>
        <row r="1142">
          <cell r="B1142">
            <v>66097</v>
          </cell>
          <cell r="C1142">
            <v>100</v>
          </cell>
          <cell r="D1142" t="str">
            <v>Morgan Stanley SIF Single III</v>
          </cell>
          <cell r="E1142" t="str">
            <v>Walnut Commons (IN)</v>
          </cell>
          <cell r="F1142" t="str">
            <v>DDG Walnut, LP</v>
          </cell>
          <cell r="G1142" t="str">
            <v>The Daveri Development Group, LLC</v>
          </cell>
          <cell r="H1142" t="str">
            <v>Eileen Kelly</v>
          </cell>
          <cell r="I1142" t="str">
            <v>Jennifer Rivera</v>
          </cell>
          <cell r="J1142" t="str">
            <v>MK Group CPAs &amp; Consultants LLC</v>
          </cell>
          <cell r="K1142">
            <v>41771</v>
          </cell>
          <cell r="L1142" t="str">
            <v/>
          </cell>
          <cell r="M1142" t="str">
            <v>2030</v>
          </cell>
          <cell r="N1142" t="str">
            <v>New</v>
          </cell>
          <cell r="O1142">
            <v>42095</v>
          </cell>
          <cell r="P1142">
            <v>42122</v>
          </cell>
          <cell r="Q1142" t="str">
            <v>NO</v>
          </cell>
          <cell r="R1142" t="str">
            <v/>
          </cell>
          <cell r="S1142"/>
          <cell r="T1142" t="str">
            <v>No</v>
          </cell>
          <cell r="U1142" t="str">
            <v>No</v>
          </cell>
          <cell r="V1142" t="str">
            <v>No</v>
          </cell>
          <cell r="W1142" t="str">
            <v/>
          </cell>
        </row>
        <row r="1143">
          <cell r="B1143">
            <v>66099</v>
          </cell>
          <cell r="C1143">
            <v>100</v>
          </cell>
          <cell r="D1143" t="str">
            <v>HEF XI</v>
          </cell>
          <cell r="E1143" t="str">
            <v>Lee Hill Apartments</v>
          </cell>
          <cell r="F1143" t="str">
            <v>Lee Hill Community, LLLP</v>
          </cell>
          <cell r="G1143" t="str">
            <v>Housing Authority of the City of Boulder, Colorado d/b/a Boulder Housing Partners</v>
          </cell>
          <cell r="H1143" t="str">
            <v>Melanie Niemeyer</v>
          </cell>
          <cell r="I1143" t="str">
            <v>Laura Pishion</v>
          </cell>
          <cell r="J1143" t="str">
            <v>Plante &amp; Moran, LLC (Michigan)</v>
          </cell>
          <cell r="K1143">
            <v>41537</v>
          </cell>
          <cell r="L1143" t="str">
            <v/>
          </cell>
          <cell r="M1143" t="str">
            <v>2028</v>
          </cell>
          <cell r="N1143" t="str">
            <v>New</v>
          </cell>
          <cell r="O1143">
            <v>41883</v>
          </cell>
          <cell r="P1143">
            <v>41940</v>
          </cell>
          <cell r="Q1143" t="str">
            <v>NO</v>
          </cell>
          <cell r="R1143" t="str">
            <v/>
          </cell>
          <cell r="S1143"/>
          <cell r="T1143" t="str">
            <v>No</v>
          </cell>
          <cell r="U1143" t="str">
            <v>No</v>
          </cell>
          <cell r="V1143" t="str">
            <v>No</v>
          </cell>
          <cell r="W1143" t="str">
            <v/>
          </cell>
        </row>
        <row r="1144">
          <cell r="B1144">
            <v>66100</v>
          </cell>
          <cell r="C1144">
            <v>100</v>
          </cell>
          <cell r="D1144" t="str">
            <v>Silicon Valley Bank SIF (Sold to USB from Silicon)</v>
          </cell>
          <cell r="E1144" t="str">
            <v>Hayward Senior II (aka Weinreb Place)</v>
          </cell>
          <cell r="F1144" t="str">
            <v>B Grand, L.P.</v>
          </cell>
          <cell r="G1144" t="str">
            <v>Eden Housing, Inc.</v>
          </cell>
          <cell r="H1144" t="str">
            <v>Malcolm Wells</v>
          </cell>
          <cell r="I1144" t="str">
            <v>Laura Pishion</v>
          </cell>
          <cell r="J1144" t="str">
            <v>Lindquist, Von Husen &amp; Joyce, LLP</v>
          </cell>
          <cell r="K1144">
            <v>41609</v>
          </cell>
          <cell r="L1144" t="str">
            <v/>
          </cell>
          <cell r="M1144" t="str">
            <v>2029</v>
          </cell>
          <cell r="N1144" t="str">
            <v>New</v>
          </cell>
          <cell r="O1144">
            <v>41974</v>
          </cell>
          <cell r="P1144">
            <v>42031</v>
          </cell>
          <cell r="Q1144" t="str">
            <v>YES</v>
          </cell>
          <cell r="R1144">
            <v>2018</v>
          </cell>
          <cell r="S1144">
            <v>2018</v>
          </cell>
          <cell r="T1144" t="str">
            <v>Yes</v>
          </cell>
          <cell r="U1144" t="str">
            <v>Yes</v>
          </cell>
          <cell r="V1144" t="str">
            <v>Yes</v>
          </cell>
          <cell r="W1144" t="str">
            <v/>
          </cell>
        </row>
        <row r="1145">
          <cell r="B1145">
            <v>66101</v>
          </cell>
          <cell r="C1145">
            <v>100</v>
          </cell>
          <cell r="D1145" t="str">
            <v>Silicon Valley Bank SIF (Sold to USB from Silicon)</v>
          </cell>
          <cell r="E1145" t="str">
            <v>Rosa Parks Phase 2 (CA)</v>
          </cell>
          <cell r="F1145" t="str">
            <v>Rosa Parks II L.P.</v>
          </cell>
          <cell r="G1145" t="str">
            <v>Tenderloin Neighborhood Development Corporation</v>
          </cell>
          <cell r="H1145" t="str">
            <v>Gail Monahan</v>
          </cell>
          <cell r="I1145" t="str">
            <v>Laura Pishion</v>
          </cell>
          <cell r="J1145" t="str">
            <v>Lindquist, Von Husen &amp; Joyce, LLP</v>
          </cell>
          <cell r="K1145">
            <v>41914</v>
          </cell>
          <cell r="L1145" t="str">
            <v/>
          </cell>
          <cell r="M1145" t="str">
            <v>2030</v>
          </cell>
          <cell r="N1145" t="str">
            <v>New</v>
          </cell>
          <cell r="O1145">
            <v>42552</v>
          </cell>
          <cell r="P1145">
            <v>42570</v>
          </cell>
          <cell r="Q1145" t="str">
            <v>YES</v>
          </cell>
          <cell r="R1145">
            <v>2018</v>
          </cell>
          <cell r="S1145">
            <v>2018</v>
          </cell>
          <cell r="T1145" t="str">
            <v>Yes</v>
          </cell>
          <cell r="U1145" t="str">
            <v>Yes</v>
          </cell>
          <cell r="V1145" t="str">
            <v>Yes</v>
          </cell>
          <cell r="W1145" t="str">
            <v/>
          </cell>
        </row>
        <row r="1146">
          <cell r="B1146">
            <v>66124</v>
          </cell>
          <cell r="C1146">
            <v>100</v>
          </cell>
          <cell r="D1146" t="str">
            <v>TD Banknorth 2013</v>
          </cell>
          <cell r="E1146" t="str">
            <v>River Vale Senior Residence</v>
          </cell>
          <cell r="F1146" t="str">
            <v>River Vale Senior Residence Urban Renewal, LP</v>
          </cell>
          <cell r="G1146" t="str">
            <v>Domus Corporation and Subsidiaries</v>
          </cell>
          <cell r="H1146" t="str">
            <v>Lisa Griffin</v>
          </cell>
          <cell r="I1146" t="str">
            <v>Tracey Ferrara</v>
          </cell>
          <cell r="J1146" t="str">
            <v>Sobel &amp; Company, LLC</v>
          </cell>
          <cell r="K1146">
            <v>41911</v>
          </cell>
          <cell r="L1146" t="str">
            <v/>
          </cell>
          <cell r="M1146" t="str">
            <v>2031</v>
          </cell>
          <cell r="N1146" t="str">
            <v>New</v>
          </cell>
          <cell r="O1146">
            <v>42339</v>
          </cell>
          <cell r="P1146">
            <v>42450</v>
          </cell>
          <cell r="Q1146" t="str">
            <v>NO</v>
          </cell>
          <cell r="R1146" t="str">
            <v/>
          </cell>
          <cell r="S1146"/>
          <cell r="T1146"/>
          <cell r="U1146" t="str">
            <v>No</v>
          </cell>
          <cell r="V1146" t="str">
            <v>No</v>
          </cell>
          <cell r="W1146" t="str">
            <v>No</v>
          </cell>
        </row>
        <row r="1147">
          <cell r="B1147">
            <v>66126</v>
          </cell>
          <cell r="C1147">
            <v>100</v>
          </cell>
          <cell r="D1147" t="str">
            <v>TD Banknorth 2013</v>
          </cell>
          <cell r="E1147" t="str">
            <v>Northvale Senior Residence</v>
          </cell>
          <cell r="F1147" t="str">
            <v>Northvale Senior Residence, LP</v>
          </cell>
          <cell r="G1147" t="str">
            <v>Domus Corporation and Subsidiaries</v>
          </cell>
          <cell r="H1147" t="str">
            <v>Lisa Griffin</v>
          </cell>
          <cell r="I1147" t="str">
            <v>Tracey Ferrara</v>
          </cell>
          <cell r="J1147" t="str">
            <v>Sobel &amp; Company, LLC</v>
          </cell>
          <cell r="K1147">
            <v>42194</v>
          </cell>
          <cell r="L1147" t="str">
            <v/>
          </cell>
          <cell r="M1147" t="str">
            <v>2031</v>
          </cell>
          <cell r="N1147" t="str">
            <v>New</v>
          </cell>
          <cell r="O1147">
            <v>42491</v>
          </cell>
          <cell r="P1147">
            <v>42550</v>
          </cell>
          <cell r="Q1147" t="str">
            <v>YES</v>
          </cell>
          <cell r="R1147">
            <v>2022</v>
          </cell>
          <cell r="S1147"/>
          <cell r="T1147"/>
          <cell r="U1147" t="str">
            <v>No</v>
          </cell>
          <cell r="V1147" t="str">
            <v>No</v>
          </cell>
          <cell r="W1147" t="str">
            <v>No</v>
          </cell>
        </row>
        <row r="1148">
          <cell r="B1148">
            <v>66131</v>
          </cell>
          <cell r="C1148">
            <v>100</v>
          </cell>
          <cell r="D1148" t="str">
            <v>TD Banknorth 2013</v>
          </cell>
          <cell r="E1148" t="str">
            <v>Weinberg Commons</v>
          </cell>
          <cell r="F1148" t="str">
            <v>Partner Arms 4, LLC</v>
          </cell>
          <cell r="G1148" t="str">
            <v>THC Affordable Housing, Inc.</v>
          </cell>
          <cell r="H1148" t="str">
            <v>Judy Jackson</v>
          </cell>
          <cell r="I1148" t="str">
            <v>Tracey Ferrara</v>
          </cell>
          <cell r="J1148" t="str">
            <v>Hertzbach &amp; Company, P.A.</v>
          </cell>
          <cell r="K1148">
            <v>41898</v>
          </cell>
          <cell r="L1148" t="str">
            <v/>
          </cell>
          <cell r="M1148" t="str">
            <v>2030</v>
          </cell>
          <cell r="N1148" t="str">
            <v>Substantial Rehab</v>
          </cell>
          <cell r="O1148" t="str">
            <v/>
          </cell>
          <cell r="P1148">
            <v>42273</v>
          </cell>
          <cell r="Q1148" t="str">
            <v>YES</v>
          </cell>
          <cell r="R1148">
            <v>2018</v>
          </cell>
          <cell r="S1148">
            <v>2019</v>
          </cell>
          <cell r="T1148"/>
          <cell r="U1148" t="str">
            <v>Yes</v>
          </cell>
          <cell r="V1148" t="str">
            <v>Yes</v>
          </cell>
          <cell r="W1148" t="str">
            <v/>
          </cell>
        </row>
        <row r="1149">
          <cell r="B1149">
            <v>66148</v>
          </cell>
          <cell r="C1149">
            <v>100</v>
          </cell>
          <cell r="D1149" t="str">
            <v>Morgan Stanley SIF Single III</v>
          </cell>
          <cell r="E1149" t="str">
            <v>Ebenezer Tower Apartments</v>
          </cell>
          <cell r="F1149" t="str">
            <v>ES Towers Limited Partnership</v>
          </cell>
          <cell r="G1149" t="str">
            <v>Ebenezer Society</v>
          </cell>
          <cell r="H1149" t="str">
            <v>Samuel Stephens</v>
          </cell>
          <cell r="I1149" t="str">
            <v>Jennifer Rivera</v>
          </cell>
          <cell r="J1149" t="str">
            <v>Mahoney Ulbrich Christiansen Russ</v>
          </cell>
          <cell r="K1149">
            <v>41978</v>
          </cell>
          <cell r="L1149" t="str">
            <v/>
          </cell>
          <cell r="M1149" t="str">
            <v>2030</v>
          </cell>
          <cell r="N1149" t="str">
            <v>Moderate Rehab</v>
          </cell>
          <cell r="O1149">
            <v>42339</v>
          </cell>
          <cell r="P1149">
            <v>42356</v>
          </cell>
          <cell r="Q1149" t="str">
            <v>NO</v>
          </cell>
          <cell r="R1149" t="str">
            <v/>
          </cell>
          <cell r="S1149"/>
          <cell r="T1149" t="str">
            <v>No</v>
          </cell>
          <cell r="U1149" t="str">
            <v>No</v>
          </cell>
          <cell r="V1149" t="str">
            <v>No</v>
          </cell>
          <cell r="W1149" t="str">
            <v/>
          </cell>
        </row>
        <row r="1150">
          <cell r="B1150">
            <v>66168</v>
          </cell>
          <cell r="C1150">
            <v>16.3</v>
          </cell>
          <cell r="D1150" t="str">
            <v>Cathay SIF I</v>
          </cell>
          <cell r="E1150" t="str">
            <v>The Six</v>
          </cell>
          <cell r="F1150" t="str">
            <v>The Six Veterans Housing LP</v>
          </cell>
          <cell r="G1150" t="str">
            <v>Skid Row Housing Trust (SRHT)</v>
          </cell>
          <cell r="H1150" t="str">
            <v>Malcolm Wells</v>
          </cell>
          <cell r="I1150" t="str">
            <v>Laura Pishion</v>
          </cell>
          <cell r="J1150" t="str">
            <v/>
          </cell>
          <cell r="K1150">
            <v>41717</v>
          </cell>
          <cell r="L1150" t="str">
            <v/>
          </cell>
          <cell r="M1150" t="str">
            <v>2030</v>
          </cell>
          <cell r="N1150" t="str">
            <v>New</v>
          </cell>
          <cell r="O1150">
            <v>42186</v>
          </cell>
          <cell r="P1150">
            <v>42258</v>
          </cell>
          <cell r="Q1150" t="str">
            <v>NO</v>
          </cell>
          <cell r="R1150" t="str">
            <v/>
          </cell>
          <cell r="S1150"/>
          <cell r="T1150" t="str">
            <v>No</v>
          </cell>
          <cell r="U1150" t="str">
            <v>No</v>
          </cell>
          <cell r="V1150" t="str">
            <v>No</v>
          </cell>
          <cell r="W1150" t="str">
            <v/>
          </cell>
        </row>
        <row r="1151">
          <cell r="B1151">
            <v>66168</v>
          </cell>
          <cell r="C1151">
            <v>53.75</v>
          </cell>
          <cell r="D1151" t="str">
            <v>CEF 2014</v>
          </cell>
          <cell r="E1151" t="str">
            <v>The Six</v>
          </cell>
          <cell r="F1151" t="str">
            <v>The Six Veterans Housing LP</v>
          </cell>
          <cell r="G1151" t="str">
            <v>Skid Row Housing Trust (SRHT)</v>
          </cell>
          <cell r="H1151" t="str">
            <v>Malcolm Wells</v>
          </cell>
          <cell r="I1151" t="str">
            <v>Laura Pishion</v>
          </cell>
          <cell r="J1151" t="str">
            <v/>
          </cell>
          <cell r="K1151">
            <v>41717</v>
          </cell>
          <cell r="L1151" t="str">
            <v/>
          </cell>
          <cell r="M1151" t="str">
            <v>2030</v>
          </cell>
          <cell r="N1151" t="str">
            <v>New</v>
          </cell>
          <cell r="O1151">
            <v>42186</v>
          </cell>
          <cell r="P1151">
            <v>42258</v>
          </cell>
          <cell r="Q1151" t="str">
            <v>NO</v>
          </cell>
          <cell r="R1151" t="str">
            <v/>
          </cell>
          <cell r="S1151"/>
          <cell r="T1151" t="str">
            <v>No</v>
          </cell>
          <cell r="U1151" t="str">
            <v>No</v>
          </cell>
          <cell r="V1151" t="str">
            <v>No</v>
          </cell>
          <cell r="W1151" t="str">
            <v/>
          </cell>
        </row>
        <row r="1152">
          <cell r="B1152">
            <v>66168</v>
          </cell>
          <cell r="C1152">
            <v>29.95</v>
          </cell>
          <cell r="D1152" t="str">
            <v>CEF 2015</v>
          </cell>
          <cell r="E1152" t="str">
            <v>The Six</v>
          </cell>
          <cell r="F1152" t="str">
            <v>The Six Veterans Housing LP</v>
          </cell>
          <cell r="G1152" t="str">
            <v>Skid Row Housing Trust (SRHT)</v>
          </cell>
          <cell r="H1152" t="str">
            <v>Malcolm Wells</v>
          </cell>
          <cell r="I1152" t="str">
            <v>Laura Pishion</v>
          </cell>
          <cell r="J1152" t="str">
            <v/>
          </cell>
          <cell r="K1152">
            <v>41717</v>
          </cell>
          <cell r="L1152" t="str">
            <v/>
          </cell>
          <cell r="M1152" t="str">
            <v>2030</v>
          </cell>
          <cell r="N1152" t="str">
            <v>New</v>
          </cell>
          <cell r="O1152">
            <v>42186</v>
          </cell>
          <cell r="P1152">
            <v>42258</v>
          </cell>
          <cell r="Q1152" t="str">
            <v>NO</v>
          </cell>
          <cell r="R1152" t="str">
            <v/>
          </cell>
          <cell r="S1152"/>
          <cell r="T1152" t="str">
            <v>No</v>
          </cell>
          <cell r="U1152" t="str">
            <v>No</v>
          </cell>
          <cell r="V1152" t="str">
            <v>No</v>
          </cell>
          <cell r="W1152" t="str">
            <v/>
          </cell>
        </row>
        <row r="1153">
          <cell r="B1153">
            <v>66180</v>
          </cell>
          <cell r="C1153">
            <v>100</v>
          </cell>
          <cell r="D1153" t="str">
            <v>Regional Fund IV</v>
          </cell>
          <cell r="E1153" t="str">
            <v>Quail Ridge Senior Housing (NH)</v>
          </cell>
          <cell r="F1153" t="str">
            <v>Quail IV Limited Partnership</v>
          </cell>
          <cell r="G1153" t="str">
            <v>Green Mountain Development Group</v>
          </cell>
          <cell r="H1153" t="str">
            <v>Jessica Polak</v>
          </cell>
          <cell r="I1153" t="str">
            <v>Tracey Ferrara</v>
          </cell>
          <cell r="J1153" t="str">
            <v>Otis Atwell CPA</v>
          </cell>
          <cell r="K1153">
            <v>41876</v>
          </cell>
          <cell r="L1153" t="str">
            <v/>
          </cell>
          <cell r="M1153" t="str">
            <v>2031</v>
          </cell>
          <cell r="N1153" t="str">
            <v>New</v>
          </cell>
          <cell r="O1153">
            <v>42217</v>
          </cell>
          <cell r="P1153">
            <v>42247</v>
          </cell>
          <cell r="Q1153" t="str">
            <v>YES</v>
          </cell>
          <cell r="R1153">
            <v>2018</v>
          </cell>
          <cell r="S1153">
            <v>2018</v>
          </cell>
          <cell r="T1153" t="str">
            <v>Yes</v>
          </cell>
          <cell r="U1153" t="str">
            <v>Yes</v>
          </cell>
          <cell r="V1153" t="str">
            <v>Yes</v>
          </cell>
          <cell r="W1153" t="str">
            <v/>
          </cell>
        </row>
        <row r="1154">
          <cell r="B1154">
            <v>66182</v>
          </cell>
          <cell r="C1154">
            <v>100</v>
          </cell>
          <cell r="D1154" t="str">
            <v>Regional Fund I</v>
          </cell>
          <cell r="E1154" t="str">
            <v>Pebble Ridge</v>
          </cell>
          <cell r="F1154" t="str">
            <v>Pebble Ridge Apartments, L.P.</v>
          </cell>
          <cell r="G1154" t="str">
            <v>Herman &amp; Kittle Properties, Inc.</v>
          </cell>
          <cell r="H1154" t="str">
            <v>Samuel Stephens</v>
          </cell>
          <cell r="I1154" t="str">
            <v>Jennifer Rivera</v>
          </cell>
          <cell r="J1154" t="str">
            <v>Dauby O' Connor &amp; Zaleski LLC</v>
          </cell>
          <cell r="K1154">
            <v>41723</v>
          </cell>
          <cell r="L1154" t="str">
            <v/>
          </cell>
          <cell r="M1154" t="str">
            <v>2029</v>
          </cell>
          <cell r="N1154" t="str">
            <v>New</v>
          </cell>
          <cell r="O1154">
            <v>42095</v>
          </cell>
          <cell r="P1154">
            <v>42202</v>
          </cell>
          <cell r="Q1154" t="str">
            <v>NO</v>
          </cell>
          <cell r="R1154" t="str">
            <v/>
          </cell>
          <cell r="S1154"/>
          <cell r="T1154" t="str">
            <v>No</v>
          </cell>
          <cell r="U1154" t="str">
            <v>No</v>
          </cell>
          <cell r="V1154" t="str">
            <v>No</v>
          </cell>
          <cell r="W1154" t="str">
            <v/>
          </cell>
        </row>
        <row r="1155">
          <cell r="B1155">
            <v>66185</v>
          </cell>
          <cell r="C1155">
            <v>100</v>
          </cell>
          <cell r="D1155" t="str">
            <v>Morgan Stanley SIF Single III</v>
          </cell>
          <cell r="E1155" t="str">
            <v>1770 TPT</v>
          </cell>
          <cell r="F1155" t="str">
            <v>1770 TPT LLC</v>
          </cell>
          <cell r="G1155" t="str">
            <v>Sandra Erickson Real Estate, Inc. (SERE)</v>
          </cell>
          <cell r="H1155" t="str">
            <v>David Rozan</v>
          </cell>
          <cell r="I1155" t="str">
            <v>Lisa Taylor</v>
          </cell>
          <cell r="J1155" t="str">
            <v>Vargas &amp; Rivera</v>
          </cell>
          <cell r="K1155">
            <v>41992</v>
          </cell>
          <cell r="L1155" t="str">
            <v/>
          </cell>
          <cell r="M1155" t="str">
            <v>2030</v>
          </cell>
          <cell r="N1155" t="str">
            <v>Substantial Rehab</v>
          </cell>
          <cell r="O1155">
            <v>42705</v>
          </cell>
          <cell r="P1155">
            <v>42461</v>
          </cell>
          <cell r="Q1155" t="str">
            <v>NO</v>
          </cell>
          <cell r="R1155" t="str">
            <v/>
          </cell>
          <cell r="S1155"/>
          <cell r="T1155" t="str">
            <v>No</v>
          </cell>
          <cell r="U1155" t="str">
            <v>No</v>
          </cell>
          <cell r="V1155" t="str">
            <v>No</v>
          </cell>
          <cell r="W1155" t="str">
            <v/>
          </cell>
        </row>
        <row r="1156">
          <cell r="B1156">
            <v>66186</v>
          </cell>
          <cell r="C1156">
            <v>100</v>
          </cell>
          <cell r="D1156" t="str">
            <v>HEF XIII</v>
          </cell>
          <cell r="E1156" t="str">
            <v>Vineyard at Broadmore II</v>
          </cell>
          <cell r="F1156" t="str">
            <v>Vineyard at Broadmore II, L.P.</v>
          </cell>
          <cell r="G1156" t="str">
            <v>New Beginnings Housing, LLC</v>
          </cell>
          <cell r="H1156" t="str">
            <v>Justin Sousley</v>
          </cell>
          <cell r="I1156" t="str">
            <v>Laura Pishion</v>
          </cell>
          <cell r="J1156" t="str">
            <v>Eide Bailly LLP (Boise)</v>
          </cell>
          <cell r="K1156">
            <v>42642</v>
          </cell>
          <cell r="L1156" t="str">
            <v/>
          </cell>
          <cell r="M1156" t="str">
            <v>2032</v>
          </cell>
          <cell r="N1156" t="str">
            <v>New</v>
          </cell>
          <cell r="O1156">
            <v>42948</v>
          </cell>
          <cell r="P1156">
            <v>42979</v>
          </cell>
          <cell r="Q1156" t="str">
            <v>YES</v>
          </cell>
          <cell r="R1156">
            <v>2018</v>
          </cell>
          <cell r="S1156">
            <v>2018</v>
          </cell>
          <cell r="T1156" t="str">
            <v>Yes</v>
          </cell>
          <cell r="U1156" t="str">
            <v>Yes</v>
          </cell>
          <cell r="V1156" t="str">
            <v>Yes</v>
          </cell>
          <cell r="W1156" t="str">
            <v/>
          </cell>
        </row>
        <row r="1157">
          <cell r="B1157">
            <v>66196</v>
          </cell>
          <cell r="C1157">
            <v>100</v>
          </cell>
          <cell r="D1157" t="str">
            <v>Morgan Stanley SIF Single III</v>
          </cell>
          <cell r="E1157" t="str">
            <v>MBD Wallace Mobley HDFC</v>
          </cell>
          <cell r="F1157" t="str">
            <v>M.B.D. W.E. Mobley, LLC</v>
          </cell>
          <cell r="G1157" t="str">
            <v>Mid-Bronx Desperadoes Community Housing Corporation</v>
          </cell>
          <cell r="H1157" t="str">
            <v>Rayla Maurin</v>
          </cell>
          <cell r="I1157" t="str">
            <v>Lisa Taylor</v>
          </cell>
          <cell r="J1157" t="str">
            <v>Novogradac &amp; Company LLP (Dover, OH)</v>
          </cell>
          <cell r="K1157">
            <v>42349</v>
          </cell>
          <cell r="L1157" t="str">
            <v/>
          </cell>
          <cell r="M1157" t="str">
            <v>2030</v>
          </cell>
          <cell r="N1157" t="str">
            <v>Substantial Rehab</v>
          </cell>
          <cell r="O1157">
            <v>42705</v>
          </cell>
          <cell r="P1157">
            <v>42674</v>
          </cell>
          <cell r="Q1157" t="str">
            <v>NO</v>
          </cell>
          <cell r="R1157" t="str">
            <v/>
          </cell>
          <cell r="S1157"/>
          <cell r="T1157" t="str">
            <v>No</v>
          </cell>
          <cell r="U1157" t="str">
            <v>No</v>
          </cell>
          <cell r="V1157" t="str">
            <v>No</v>
          </cell>
          <cell r="W1157" t="str">
            <v/>
          </cell>
        </row>
        <row r="1158">
          <cell r="B1158">
            <v>66200</v>
          </cell>
          <cell r="C1158">
            <v>100</v>
          </cell>
          <cell r="D1158" t="str">
            <v>Regional Fund IV</v>
          </cell>
          <cell r="E1158" t="str">
            <v>Middlebury Arms</v>
          </cell>
          <cell r="F1158" t="str">
            <v>AHSC Middlebury Arms LLC</v>
          </cell>
          <cell r="G1158" t="str">
            <v>Affordable Housing &amp; Services Collaborative, Inc. (AHSC)</v>
          </cell>
          <cell r="H1158" t="str">
            <v>Kimberly Pereira</v>
          </cell>
          <cell r="I1158" t="str">
            <v>Tracey Ferrara</v>
          </cell>
          <cell r="J1158" t="str">
            <v>RSM (Boston)</v>
          </cell>
          <cell r="K1158">
            <v>41792</v>
          </cell>
          <cell r="L1158" t="str">
            <v/>
          </cell>
          <cell r="M1158" t="str">
            <v>2028</v>
          </cell>
          <cell r="N1158" t="str">
            <v>Substantial Rehab</v>
          </cell>
          <cell r="O1158">
            <v>42078</v>
          </cell>
          <cell r="P1158">
            <v>41944</v>
          </cell>
          <cell r="Q1158" t="str">
            <v>YES</v>
          </cell>
          <cell r="R1158">
            <v>2018</v>
          </cell>
          <cell r="S1158">
            <v>2018</v>
          </cell>
          <cell r="T1158" t="str">
            <v>Yes</v>
          </cell>
          <cell r="U1158" t="str">
            <v>Yes</v>
          </cell>
          <cell r="V1158" t="str">
            <v>Yes</v>
          </cell>
          <cell r="W1158" t="str">
            <v/>
          </cell>
        </row>
        <row r="1159">
          <cell r="B1159">
            <v>66202</v>
          </cell>
          <cell r="C1159">
            <v>100</v>
          </cell>
          <cell r="D1159" t="str">
            <v>Capital One 2012</v>
          </cell>
          <cell r="E1159" t="str">
            <v>Kings Villas LLC</v>
          </cell>
          <cell r="F1159" t="str">
            <v>Kings Villas LLC</v>
          </cell>
          <cell r="G1159" t="str">
            <v>St. Nicks Alliance</v>
          </cell>
          <cell r="H1159" t="str">
            <v>Rayla Maurin</v>
          </cell>
          <cell r="I1159" t="str">
            <v>Lisa Taylor</v>
          </cell>
          <cell r="J1159" t="str">
            <v>Tyrone Anthony Sellers, CPA</v>
          </cell>
          <cell r="K1159">
            <v>42061</v>
          </cell>
          <cell r="L1159" t="str">
            <v/>
          </cell>
          <cell r="M1159" t="str">
            <v>2031</v>
          </cell>
          <cell r="N1159" t="str">
            <v>Substantial Rehab</v>
          </cell>
          <cell r="O1159">
            <v>42675</v>
          </cell>
          <cell r="P1159">
            <v>42675</v>
          </cell>
          <cell r="Q1159" t="str">
            <v>NO</v>
          </cell>
          <cell r="R1159" t="str">
            <v/>
          </cell>
          <cell r="S1159"/>
          <cell r="T1159" t="str">
            <v>No</v>
          </cell>
          <cell r="U1159" t="str">
            <v>No</v>
          </cell>
          <cell r="V1159" t="str">
            <v>No</v>
          </cell>
          <cell r="W1159" t="str">
            <v/>
          </cell>
        </row>
        <row r="1160">
          <cell r="B1160">
            <v>66204</v>
          </cell>
          <cell r="C1160">
            <v>100</v>
          </cell>
          <cell r="D1160" t="str">
            <v>Morgan Stanley SIF Single III</v>
          </cell>
          <cell r="E1160" t="str">
            <v>Arthur Clinton</v>
          </cell>
          <cell r="F1160" t="str">
            <v>Arthur Clinton, L.P.</v>
          </cell>
          <cell r="G1160" t="str">
            <v>Belmont Arthur Avenue Local Development Corporation</v>
          </cell>
          <cell r="H1160" t="str">
            <v>David Rozan</v>
          </cell>
          <cell r="I1160" t="str">
            <v>Lisa Taylor</v>
          </cell>
          <cell r="J1160" t="str">
            <v>Luigi Laverghetta, CPA</v>
          </cell>
          <cell r="K1160">
            <v>42201</v>
          </cell>
          <cell r="L1160" t="str">
            <v/>
          </cell>
          <cell r="M1160" t="str">
            <v>2032</v>
          </cell>
          <cell r="N1160" t="str">
            <v>Gut Rehab</v>
          </cell>
          <cell r="O1160">
            <v>43101</v>
          </cell>
          <cell r="P1160">
            <v>43090</v>
          </cell>
          <cell r="Q1160" t="str">
            <v>YES</v>
          </cell>
          <cell r="R1160">
            <v>2018</v>
          </cell>
          <cell r="S1160">
            <v>2018</v>
          </cell>
          <cell r="T1160" t="str">
            <v>Yes</v>
          </cell>
          <cell r="U1160" t="str">
            <v>Yes</v>
          </cell>
          <cell r="V1160" t="str">
            <v>Yes</v>
          </cell>
          <cell r="W1160" t="str">
            <v/>
          </cell>
        </row>
        <row r="1161">
          <cell r="B1161">
            <v>66205</v>
          </cell>
          <cell r="C1161">
            <v>100</v>
          </cell>
          <cell r="D1161" t="str">
            <v>Morgan Stanley SIF Single III</v>
          </cell>
          <cell r="E1161" t="str">
            <v>1490 Crotona Park East Apartments</v>
          </cell>
          <cell r="F1161" t="str">
            <v>1490 Crotona Park East L.P.</v>
          </cell>
          <cell r="G1161" t="str">
            <v>Mid-Bronx Desperadoes Community Housing Corporation</v>
          </cell>
          <cell r="H1161" t="str">
            <v>Rayla Maurin</v>
          </cell>
          <cell r="I1161" t="str">
            <v>Lisa Taylor</v>
          </cell>
          <cell r="J1161" t="str">
            <v>Novogradac &amp; Company LLP (Dover, OH)</v>
          </cell>
          <cell r="K1161">
            <v>41820</v>
          </cell>
          <cell r="L1161" t="str">
            <v/>
          </cell>
          <cell r="M1161" t="str">
            <v>2029</v>
          </cell>
          <cell r="N1161" t="str">
            <v>Substantial Rehab</v>
          </cell>
          <cell r="O1161">
            <v>42339</v>
          </cell>
          <cell r="P1161">
            <v>42339</v>
          </cell>
          <cell r="Q1161" t="str">
            <v>YES</v>
          </cell>
          <cell r="R1161">
            <v>2018</v>
          </cell>
          <cell r="S1161">
            <v>2018</v>
          </cell>
          <cell r="T1161" t="str">
            <v>Yes</v>
          </cell>
          <cell r="U1161" t="str">
            <v>Yes</v>
          </cell>
          <cell r="V1161" t="str">
            <v>Yes</v>
          </cell>
          <cell r="W1161" t="str">
            <v/>
          </cell>
        </row>
        <row r="1162">
          <cell r="B1162">
            <v>66206</v>
          </cell>
          <cell r="C1162">
            <v>100</v>
          </cell>
          <cell r="D1162" t="str">
            <v>Regional Fund IV</v>
          </cell>
          <cell r="E1162" t="str">
            <v>Simpson Dawson TPT</v>
          </cell>
          <cell r="F1162" t="str">
            <v>BK Simpson Dawson Limited Partnership</v>
          </cell>
          <cell r="G1162" t="str">
            <v>Banana Kelly Community Improvement Association, Inc.</v>
          </cell>
          <cell r="H1162" t="str">
            <v>David Rozan</v>
          </cell>
          <cell r="I1162" t="str">
            <v>Lisa Taylor</v>
          </cell>
          <cell r="J1162" t="str">
            <v>PKF O’Connor Davies, LLP</v>
          </cell>
          <cell r="K1162">
            <v>41703</v>
          </cell>
          <cell r="L1162" t="str">
            <v/>
          </cell>
          <cell r="M1162" t="str">
            <v>2029</v>
          </cell>
          <cell r="N1162" t="str">
            <v>Substantial Rehab</v>
          </cell>
          <cell r="O1162">
            <v>42248</v>
          </cell>
          <cell r="P1162">
            <v>42045</v>
          </cell>
          <cell r="Q1162" t="str">
            <v>NO</v>
          </cell>
          <cell r="R1162" t="str">
            <v/>
          </cell>
          <cell r="S1162"/>
          <cell r="T1162" t="str">
            <v>No</v>
          </cell>
          <cell r="U1162" t="str">
            <v>No</v>
          </cell>
          <cell r="V1162" t="str">
            <v>No</v>
          </cell>
          <cell r="W1162" t="str">
            <v/>
          </cell>
        </row>
        <row r="1163">
          <cell r="B1163">
            <v>66208</v>
          </cell>
          <cell r="C1163">
            <v>100</v>
          </cell>
          <cell r="D1163" t="str">
            <v>NEF 2014</v>
          </cell>
          <cell r="E1163" t="str">
            <v>PPL DECC Recapitalization</v>
          </cell>
          <cell r="F1163" t="str">
            <v>PPL DECC Limited Partnership</v>
          </cell>
          <cell r="G1163" t="str">
            <v>Project for Pride in Living, Inc.</v>
          </cell>
          <cell r="H1163" t="str">
            <v>Samuel Stephens</v>
          </cell>
          <cell r="I1163" t="str">
            <v>Jennifer Rivera</v>
          </cell>
          <cell r="J1163" t="str">
            <v>Mahoney Ulbrich Christiansen Russ</v>
          </cell>
          <cell r="K1163">
            <v>41950</v>
          </cell>
          <cell r="L1163" t="str">
            <v/>
          </cell>
          <cell r="M1163" t="str">
            <v>2029</v>
          </cell>
          <cell r="N1163" t="str">
            <v>Substantial Rehab</v>
          </cell>
          <cell r="O1163">
            <v>42339</v>
          </cell>
          <cell r="P1163">
            <v>41950</v>
          </cell>
          <cell r="Q1163" t="str">
            <v>NO</v>
          </cell>
          <cell r="R1163" t="str">
            <v/>
          </cell>
          <cell r="S1163"/>
          <cell r="T1163" t="str">
            <v>No</v>
          </cell>
          <cell r="U1163" t="str">
            <v>No</v>
          </cell>
          <cell r="V1163" t="str">
            <v>No</v>
          </cell>
          <cell r="W1163" t="str">
            <v/>
          </cell>
        </row>
        <row r="1164">
          <cell r="B1164">
            <v>66211</v>
          </cell>
          <cell r="C1164">
            <v>100</v>
          </cell>
          <cell r="D1164" t="str">
            <v>Webster LIHTC Fund I</v>
          </cell>
          <cell r="E1164" t="str">
            <v xml:space="preserve">Summit Park </v>
          </cell>
          <cell r="F1164" t="str">
            <v>SUMMIT PARK MUTUAL HOUSING, LLC</v>
          </cell>
          <cell r="G1164" t="str">
            <v>Mutual Housing Association of Greater Hartford, Inc.</v>
          </cell>
          <cell r="H1164" t="str">
            <v>Kimberly Pereira</v>
          </cell>
          <cell r="I1164" t="str">
            <v>Tracey Ferrara</v>
          </cell>
          <cell r="J1164" t="str">
            <v>CohnReznick (Hartford)</v>
          </cell>
          <cell r="K1164">
            <v>42286</v>
          </cell>
          <cell r="L1164" t="str">
            <v/>
          </cell>
          <cell r="M1164" t="str">
            <v>2031</v>
          </cell>
          <cell r="N1164" t="str">
            <v>Gut Rehab</v>
          </cell>
          <cell r="O1164">
            <v>42705</v>
          </cell>
          <cell r="P1164">
            <v>42696</v>
          </cell>
          <cell r="Q1164" t="str">
            <v>YES</v>
          </cell>
          <cell r="R1164">
            <v>2018</v>
          </cell>
          <cell r="S1164">
            <v>2018</v>
          </cell>
          <cell r="T1164" t="str">
            <v>Yes</v>
          </cell>
          <cell r="U1164" t="str">
            <v>Yes</v>
          </cell>
          <cell r="V1164" t="str">
            <v>Yes</v>
          </cell>
          <cell r="W1164" t="str">
            <v/>
          </cell>
        </row>
        <row r="1165">
          <cell r="B1165">
            <v>66222</v>
          </cell>
          <cell r="C1165">
            <v>100</v>
          </cell>
          <cell r="D1165" t="str">
            <v>NEF 2014</v>
          </cell>
          <cell r="E1165" t="str">
            <v>Crossing Point Villas</v>
          </cell>
          <cell r="F1165" t="str">
            <v>Crossing Point Villas, L.P.</v>
          </cell>
          <cell r="G1165" t="str">
            <v>Equity Housing Group II, LLC</v>
          </cell>
          <cell r="H1165" t="str">
            <v>Wade Okada</v>
          </cell>
          <cell r="I1165" t="str">
            <v>Laura Pishion</v>
          </cell>
          <cell r="J1165" t="str">
            <v>Addington &amp; Associates, PLLC</v>
          </cell>
          <cell r="K1165">
            <v>41726</v>
          </cell>
          <cell r="L1165" t="str">
            <v/>
          </cell>
          <cell r="M1165" t="str">
            <v>2029</v>
          </cell>
          <cell r="N1165" t="str">
            <v>New</v>
          </cell>
          <cell r="O1165">
            <v>42036</v>
          </cell>
          <cell r="P1165">
            <v>42034</v>
          </cell>
          <cell r="Q1165" t="str">
            <v>NO</v>
          </cell>
          <cell r="R1165" t="str">
            <v/>
          </cell>
          <cell r="S1165"/>
          <cell r="T1165" t="str">
            <v>No</v>
          </cell>
          <cell r="U1165" t="str">
            <v>No</v>
          </cell>
          <cell r="V1165" t="str">
            <v>No</v>
          </cell>
          <cell r="W1165" t="str">
            <v/>
          </cell>
        </row>
        <row r="1166">
          <cell r="B1166">
            <v>66223</v>
          </cell>
          <cell r="C1166">
            <v>100</v>
          </cell>
          <cell r="D1166" t="str">
            <v>Silicon Valley Bank SIF (Sold to USB from Silicon)</v>
          </cell>
          <cell r="E1166" t="str">
            <v>Willow Housing (CA)</v>
          </cell>
          <cell r="F1166" t="str">
            <v>Willow Housing, L.P.</v>
          </cell>
          <cell r="G1166" t="str">
            <v>The Core Companies</v>
          </cell>
          <cell r="H1166" t="str">
            <v>Gina Nelson</v>
          </cell>
          <cell r="I1166" t="str">
            <v>Laura Pishion</v>
          </cell>
          <cell r="J1166" t="str">
            <v>Novogradac &amp; Company LLP (San Francisco)</v>
          </cell>
          <cell r="K1166">
            <v>41969</v>
          </cell>
          <cell r="L1166" t="str">
            <v/>
          </cell>
          <cell r="M1166" t="str">
            <v>2031</v>
          </cell>
          <cell r="N1166" t="str">
            <v>New</v>
          </cell>
          <cell r="O1166">
            <v>42401</v>
          </cell>
          <cell r="P1166">
            <v>42324</v>
          </cell>
          <cell r="Q1166" t="str">
            <v>NO</v>
          </cell>
          <cell r="R1166" t="str">
            <v/>
          </cell>
          <cell r="S1166"/>
          <cell r="T1166" t="str">
            <v>No</v>
          </cell>
          <cell r="U1166" t="str">
            <v>No</v>
          </cell>
          <cell r="V1166" t="str">
            <v>No</v>
          </cell>
          <cell r="W1166" t="str">
            <v/>
          </cell>
        </row>
        <row r="1167">
          <cell r="B1167">
            <v>66224</v>
          </cell>
          <cell r="C1167">
            <v>100</v>
          </cell>
          <cell r="D1167" t="str">
            <v>RBS Citizens SIF</v>
          </cell>
          <cell r="E1167" t="str">
            <v>Delaware County Fairgrounds IV - Secondary 2013</v>
          </cell>
          <cell r="F1167" t="str">
            <v>Fairgrounds Housing Partnership IV LP</v>
          </cell>
          <cell r="G1167" t="str">
            <v>Housing Authority of Delaware County (PA)</v>
          </cell>
          <cell r="H1167" t="str">
            <v>Lisa Griffin</v>
          </cell>
          <cell r="I1167" t="str">
            <v>Tracey Ferrara</v>
          </cell>
          <cell r="J1167" t="str">
            <v>CohnReznick (Baltimore)</v>
          </cell>
          <cell r="K1167">
            <v>41620</v>
          </cell>
          <cell r="L1167" t="str">
            <v/>
          </cell>
          <cell r="M1167" t="str">
            <v>2028</v>
          </cell>
          <cell r="N1167" t="str">
            <v>New</v>
          </cell>
          <cell r="O1167" t="str">
            <v/>
          </cell>
          <cell r="P1167">
            <v>41454</v>
          </cell>
          <cell r="Q1167" t="str">
            <v>NO</v>
          </cell>
          <cell r="R1167" t="str">
            <v/>
          </cell>
          <cell r="S1167"/>
          <cell r="T1167" t="str">
            <v>No</v>
          </cell>
          <cell r="U1167" t="str">
            <v>No</v>
          </cell>
          <cell r="V1167" t="str">
            <v>No</v>
          </cell>
          <cell r="W1167" t="str">
            <v/>
          </cell>
        </row>
        <row r="1168">
          <cell r="B1168">
            <v>66225</v>
          </cell>
          <cell r="C1168">
            <v>100</v>
          </cell>
          <cell r="D1168" t="str">
            <v>RBS Citizens SIF</v>
          </cell>
          <cell r="E1168" t="str">
            <v>Olmsted III - Secondary  2013</v>
          </cell>
          <cell r="F1168" t="str">
            <v xml:space="preserve">Olmsted Green Rental III LLC </v>
          </cell>
          <cell r="G1168" t="str">
            <v>Lena Park Community Development Corporation</v>
          </cell>
          <cell r="H1168" t="str">
            <v>Kimberly Pereira</v>
          </cell>
          <cell r="I1168" t="str">
            <v>Tracey Ferrara</v>
          </cell>
          <cell r="J1168" t="str">
            <v>AAFCPAs (Alexander Aronson &amp; Finning)</v>
          </cell>
          <cell r="K1168">
            <v>41620</v>
          </cell>
          <cell r="L1168" t="str">
            <v/>
          </cell>
          <cell r="M1168" t="str">
            <v>2026</v>
          </cell>
          <cell r="N1168" t="str">
            <v>New</v>
          </cell>
          <cell r="O1168" t="str">
            <v/>
          </cell>
          <cell r="P1168">
            <v>41212</v>
          </cell>
          <cell r="Q1168" t="str">
            <v>NO</v>
          </cell>
          <cell r="R1168" t="str">
            <v/>
          </cell>
          <cell r="S1168"/>
          <cell r="T1168" t="str">
            <v>No</v>
          </cell>
          <cell r="U1168" t="str">
            <v>No</v>
          </cell>
          <cell r="V1168" t="str">
            <v>No</v>
          </cell>
          <cell r="W1168" t="str">
            <v/>
          </cell>
        </row>
        <row r="1169">
          <cell r="B1169">
            <v>66226</v>
          </cell>
          <cell r="C1169">
            <v>100</v>
          </cell>
          <cell r="D1169" t="str">
            <v>Regional Fund II</v>
          </cell>
          <cell r="E1169" t="str">
            <v>Hammock Harbor - Secondary 2014</v>
          </cell>
          <cell r="F1169" t="str">
            <v>Hammock Harbor Group Partners, Ltd.</v>
          </cell>
          <cell r="G1169" t="str">
            <v>Atlantic Housing Partners (FL)</v>
          </cell>
          <cell r="H1169" t="str">
            <v>Judy Jackson</v>
          </cell>
          <cell r="I1169" t="str">
            <v>Tracey Ferrara</v>
          </cell>
          <cell r="J1169" t="str">
            <v/>
          </cell>
          <cell r="K1169">
            <v>41684</v>
          </cell>
          <cell r="L1169" t="str">
            <v/>
          </cell>
          <cell r="M1169" t="str">
            <v>2026</v>
          </cell>
          <cell r="N1169" t="str">
            <v>New</v>
          </cell>
          <cell r="O1169">
            <v>40725</v>
          </cell>
          <cell r="P1169">
            <v>40812</v>
          </cell>
          <cell r="Q1169" t="str">
            <v>YES</v>
          </cell>
          <cell r="R1169">
            <v>2022</v>
          </cell>
          <cell r="S1169"/>
          <cell r="T1169" t="str">
            <v>No</v>
          </cell>
          <cell r="U1169" t="str">
            <v>No</v>
          </cell>
          <cell r="V1169" t="str">
            <v>No</v>
          </cell>
          <cell r="W1169" t="str">
            <v/>
          </cell>
        </row>
        <row r="1170">
          <cell r="B1170">
            <v>66227</v>
          </cell>
          <cell r="C1170">
            <v>100</v>
          </cell>
          <cell r="D1170" t="str">
            <v>Regional Fund II</v>
          </cell>
          <cell r="E1170" t="str">
            <v>Moss Park - Secondary 2014</v>
          </cell>
          <cell r="F1170" t="str">
            <v>Moss Park Partners Ltd</v>
          </cell>
          <cell r="G1170" t="str">
            <v>Atlantic Housing Partners (FL)</v>
          </cell>
          <cell r="H1170" t="str">
            <v>Judy Jackson</v>
          </cell>
          <cell r="I1170" t="str">
            <v>Tracey Ferrara</v>
          </cell>
          <cell r="J1170" t="str">
            <v/>
          </cell>
          <cell r="K1170">
            <v>41670</v>
          </cell>
          <cell r="L1170" t="str">
            <v/>
          </cell>
          <cell r="M1170" t="str">
            <v>2028</v>
          </cell>
          <cell r="N1170" t="str">
            <v>New</v>
          </cell>
          <cell r="O1170" t="str">
            <v/>
          </cell>
          <cell r="P1170">
            <v>41222</v>
          </cell>
          <cell r="Q1170" t="str">
            <v>NO</v>
          </cell>
          <cell r="R1170" t="str">
            <v/>
          </cell>
          <cell r="S1170"/>
          <cell r="T1170" t="str">
            <v>No</v>
          </cell>
          <cell r="U1170" t="str">
            <v>No</v>
          </cell>
          <cell r="V1170" t="str">
            <v>No</v>
          </cell>
          <cell r="W1170" t="str">
            <v/>
          </cell>
        </row>
        <row r="1171">
          <cell r="B1171">
            <v>66228</v>
          </cell>
          <cell r="C1171">
            <v>100</v>
          </cell>
          <cell r="D1171" t="str">
            <v>Regional Fund II</v>
          </cell>
          <cell r="E1171" t="str">
            <v>Trio at Encore - Secondary 2014</v>
          </cell>
          <cell r="F1171" t="str">
            <v>TRIO at Encore, LP</v>
          </cell>
          <cell r="G1171" t="str">
            <v>Tampa (FL) Housing Authority (THA)</v>
          </cell>
          <cell r="H1171" t="str">
            <v>Lisa Days</v>
          </cell>
          <cell r="I1171" t="str">
            <v>Tracey Ferrara</v>
          </cell>
          <cell r="J1171" t="str">
            <v>Novogradac &amp; Company LLP (Austin)</v>
          </cell>
          <cell r="K1171">
            <v>41865</v>
          </cell>
          <cell r="L1171" t="str">
            <v/>
          </cell>
          <cell r="M1171" t="str">
            <v>2029</v>
          </cell>
          <cell r="N1171" t="str">
            <v>New</v>
          </cell>
          <cell r="O1171">
            <v>41852</v>
          </cell>
          <cell r="P1171">
            <v>41852</v>
          </cell>
          <cell r="Q1171" t="str">
            <v>NO</v>
          </cell>
          <cell r="R1171" t="str">
            <v/>
          </cell>
          <cell r="S1171"/>
          <cell r="T1171" t="str">
            <v>No</v>
          </cell>
          <cell r="U1171" t="str">
            <v>No</v>
          </cell>
          <cell r="V1171" t="str">
            <v>No</v>
          </cell>
          <cell r="W1171" t="str">
            <v/>
          </cell>
        </row>
        <row r="1172">
          <cell r="B1172">
            <v>66230</v>
          </cell>
          <cell r="C1172">
            <v>8.3699999999999992</v>
          </cell>
          <cell r="D1172" t="str">
            <v>Cathay SIF II</v>
          </cell>
          <cell r="E1172" t="str">
            <v xml:space="preserve">Evergreen at Arbor Hills - Secondary 2016 </v>
          </cell>
          <cell r="F1172" t="str">
            <v>Hebron 2013 Senior Community, L.P.</v>
          </cell>
          <cell r="G1172" t="str">
            <v>Churchill Senior Communities, L.P</v>
          </cell>
          <cell r="H1172" t="str">
            <v>Alyssa Brown</v>
          </cell>
          <cell r="I1172" t="str">
            <v>Jennifer Rivera</v>
          </cell>
          <cell r="J1172" t="str">
            <v>Novogradac &amp; Company LLP (Austin)</v>
          </cell>
          <cell r="K1172">
            <v>41694</v>
          </cell>
          <cell r="L1172" t="str">
            <v/>
          </cell>
          <cell r="M1172" t="str">
            <v>2030</v>
          </cell>
          <cell r="N1172" t="str">
            <v>New</v>
          </cell>
          <cell r="O1172">
            <v>42064</v>
          </cell>
          <cell r="P1172">
            <v>42243</v>
          </cell>
          <cell r="Q1172" t="str">
            <v>YES</v>
          </cell>
          <cell r="R1172">
            <v>2018</v>
          </cell>
          <cell r="S1172">
            <v>2018</v>
          </cell>
          <cell r="T1172" t="str">
            <v>Yes</v>
          </cell>
          <cell r="U1172" t="str">
            <v>Yes</v>
          </cell>
          <cell r="V1172" t="str">
            <v>Yes</v>
          </cell>
          <cell r="W1172" t="str">
            <v/>
          </cell>
        </row>
        <row r="1173">
          <cell r="B1173">
            <v>66230</v>
          </cell>
          <cell r="C1173">
            <v>91.63</v>
          </cell>
          <cell r="D1173" t="str">
            <v>Regional Fund IX - Texas</v>
          </cell>
          <cell r="E1173" t="str">
            <v xml:space="preserve">Evergreen at Arbor Hills - Secondary 2016 </v>
          </cell>
          <cell r="F1173" t="str">
            <v>Hebron 2013 Senior Community, L.P.</v>
          </cell>
          <cell r="G1173" t="str">
            <v>Churchill Senior Communities, L.P</v>
          </cell>
          <cell r="H1173" t="str">
            <v>Alyssa Brown</v>
          </cell>
          <cell r="I1173" t="str">
            <v>Jennifer Rivera</v>
          </cell>
          <cell r="J1173" t="str">
            <v>Novogradac &amp; Company LLP (Austin)</v>
          </cell>
          <cell r="K1173">
            <v>41694</v>
          </cell>
          <cell r="L1173" t="str">
            <v/>
          </cell>
          <cell r="M1173" t="str">
            <v>2030</v>
          </cell>
          <cell r="N1173" t="str">
            <v>New</v>
          </cell>
          <cell r="O1173">
            <v>42064</v>
          </cell>
          <cell r="P1173">
            <v>42243</v>
          </cell>
          <cell r="Q1173" t="str">
            <v>YES</v>
          </cell>
          <cell r="R1173">
            <v>2018</v>
          </cell>
          <cell r="S1173">
            <v>2018</v>
          </cell>
          <cell r="T1173" t="str">
            <v>Yes</v>
          </cell>
          <cell r="U1173" t="str">
            <v>Yes</v>
          </cell>
          <cell r="V1173" t="str">
            <v>Yes</v>
          </cell>
          <cell r="W1173" t="str">
            <v/>
          </cell>
        </row>
        <row r="1174">
          <cell r="B1174">
            <v>66232</v>
          </cell>
          <cell r="C1174">
            <v>100</v>
          </cell>
          <cell r="D1174" t="str">
            <v>HEF XII</v>
          </cell>
          <cell r="E1174" t="str">
            <v>William J. Wood Veterans House (fka Federal Way Veterans Center)</v>
          </cell>
          <cell r="F1174" t="str">
            <v>MSC Federal Way Veterans LLC</v>
          </cell>
          <cell r="G1174" t="str">
            <v>Multi-Service Center (MSC) (WA)</v>
          </cell>
          <cell r="H1174" t="str">
            <v>Lisa Robinson</v>
          </cell>
          <cell r="I1174" t="str">
            <v>Laura Pishion</v>
          </cell>
          <cell r="J1174" t="str">
            <v>Loveridge Hunt &amp; Company</v>
          </cell>
          <cell r="K1174">
            <v>42132</v>
          </cell>
          <cell r="L1174" t="str">
            <v/>
          </cell>
          <cell r="M1174" t="str">
            <v>2030</v>
          </cell>
          <cell r="N1174" t="str">
            <v>New</v>
          </cell>
          <cell r="O1174">
            <v>42522</v>
          </cell>
          <cell r="P1174">
            <v>42674</v>
          </cell>
          <cell r="Q1174" t="str">
            <v>NO</v>
          </cell>
          <cell r="R1174" t="str">
            <v/>
          </cell>
          <cell r="S1174"/>
          <cell r="T1174" t="str">
            <v>No</v>
          </cell>
          <cell r="U1174" t="str">
            <v>No</v>
          </cell>
          <cell r="V1174" t="str">
            <v>No</v>
          </cell>
          <cell r="W1174" t="str">
            <v/>
          </cell>
        </row>
        <row r="1175">
          <cell r="B1175">
            <v>66234</v>
          </cell>
          <cell r="C1175">
            <v>100</v>
          </cell>
          <cell r="D1175" t="str">
            <v>HEF XI</v>
          </cell>
          <cell r="E1175" t="str">
            <v>Greystone Court</v>
          </cell>
          <cell r="F1175" t="str">
            <v>Greystone Court, LLC</v>
          </cell>
          <cell r="G1175" t="str">
            <v>Thomas Development Company</v>
          </cell>
          <cell r="H1175" t="str">
            <v>Justin Sousley</v>
          </cell>
          <cell r="I1175" t="str">
            <v>Laura Pishion</v>
          </cell>
          <cell r="J1175" t="str">
            <v>Haran &amp; Associates, Ltd.</v>
          </cell>
          <cell r="K1175">
            <v>41778</v>
          </cell>
          <cell r="L1175" t="str">
            <v/>
          </cell>
          <cell r="M1175" t="str">
            <v>2029</v>
          </cell>
          <cell r="N1175" t="str">
            <v>Moderate Rehab</v>
          </cell>
          <cell r="O1175">
            <v>41913</v>
          </cell>
          <cell r="P1175">
            <v>41821</v>
          </cell>
          <cell r="Q1175" t="str">
            <v>YES</v>
          </cell>
          <cell r="R1175">
            <v>2022</v>
          </cell>
          <cell r="S1175"/>
          <cell r="T1175" t="str">
            <v>No</v>
          </cell>
          <cell r="U1175" t="str">
            <v>No</v>
          </cell>
          <cell r="V1175" t="str">
            <v>No</v>
          </cell>
          <cell r="W1175" t="str">
            <v/>
          </cell>
        </row>
        <row r="1176">
          <cell r="B1176">
            <v>66253</v>
          </cell>
          <cell r="C1176">
            <v>21.85</v>
          </cell>
          <cell r="D1176" t="str">
            <v>Cathay SIF I</v>
          </cell>
          <cell r="E1176" t="str">
            <v>Casa Queretaro</v>
          </cell>
          <cell r="F1176" t="str">
            <v>Casa Queretaro LP</v>
          </cell>
          <cell r="G1176" t="str">
            <v>The Resurrection Project</v>
          </cell>
          <cell r="H1176" t="str">
            <v>Erica Arellano</v>
          </cell>
          <cell r="I1176" t="str">
            <v>Jennifer Rivera</v>
          </cell>
          <cell r="J1176" t="str">
            <v>BKD CPAs &amp; Advisors (Oakbrook Terrace)</v>
          </cell>
          <cell r="K1176">
            <v>41989</v>
          </cell>
          <cell r="L1176" t="str">
            <v/>
          </cell>
          <cell r="M1176" t="str">
            <v>2031</v>
          </cell>
          <cell r="N1176" t="str">
            <v>New</v>
          </cell>
          <cell r="O1176">
            <v>42339</v>
          </cell>
          <cell r="P1176">
            <v>41981</v>
          </cell>
          <cell r="Q1176" t="str">
            <v>NO</v>
          </cell>
          <cell r="R1176" t="str">
            <v/>
          </cell>
          <cell r="S1176"/>
          <cell r="T1176" t="str">
            <v>No</v>
          </cell>
          <cell r="U1176" t="str">
            <v>No</v>
          </cell>
          <cell r="V1176" t="str">
            <v>No</v>
          </cell>
          <cell r="W1176" t="str">
            <v/>
          </cell>
        </row>
        <row r="1177">
          <cell r="B1177">
            <v>66253</v>
          </cell>
          <cell r="C1177">
            <v>7.26</v>
          </cell>
          <cell r="D1177" t="str">
            <v>Cathay SIF III</v>
          </cell>
          <cell r="E1177" t="str">
            <v>Casa Queretaro</v>
          </cell>
          <cell r="F1177" t="str">
            <v>Casa Queretaro LP</v>
          </cell>
          <cell r="G1177" t="str">
            <v>The Resurrection Project</v>
          </cell>
          <cell r="H1177" t="str">
            <v>Erica Arellano</v>
          </cell>
          <cell r="I1177" t="str">
            <v>Jennifer Rivera</v>
          </cell>
          <cell r="J1177" t="str">
            <v>BKD CPAs &amp; Advisors (Oakbrook Terrace)</v>
          </cell>
          <cell r="K1177">
            <v>41989</v>
          </cell>
          <cell r="L1177" t="str">
            <v/>
          </cell>
          <cell r="M1177" t="str">
            <v>2031</v>
          </cell>
          <cell r="N1177" t="str">
            <v>New</v>
          </cell>
          <cell r="O1177">
            <v>42339</v>
          </cell>
          <cell r="P1177">
            <v>41981</v>
          </cell>
          <cell r="Q1177" t="str">
            <v>NO</v>
          </cell>
          <cell r="R1177" t="str">
            <v/>
          </cell>
          <cell r="S1177"/>
          <cell r="T1177" t="str">
            <v>No</v>
          </cell>
          <cell r="U1177" t="str">
            <v>No</v>
          </cell>
          <cell r="V1177" t="str">
            <v>No</v>
          </cell>
          <cell r="W1177" t="str">
            <v/>
          </cell>
        </row>
        <row r="1178">
          <cell r="B1178">
            <v>66253</v>
          </cell>
          <cell r="C1178">
            <v>44.59</v>
          </cell>
          <cell r="D1178" t="str">
            <v>Regional Fund I</v>
          </cell>
          <cell r="E1178" t="str">
            <v>Casa Queretaro</v>
          </cell>
          <cell r="F1178" t="str">
            <v>Casa Queretaro LP</v>
          </cell>
          <cell r="G1178" t="str">
            <v>The Resurrection Project</v>
          </cell>
          <cell r="H1178" t="str">
            <v>Erica Arellano</v>
          </cell>
          <cell r="I1178" t="str">
            <v>Jennifer Rivera</v>
          </cell>
          <cell r="J1178" t="str">
            <v>BKD CPAs &amp; Advisors (Oakbrook Terrace)</v>
          </cell>
          <cell r="K1178">
            <v>41989</v>
          </cell>
          <cell r="L1178" t="str">
            <v/>
          </cell>
          <cell r="M1178" t="str">
            <v>2031</v>
          </cell>
          <cell r="N1178" t="str">
            <v>New</v>
          </cell>
          <cell r="O1178">
            <v>42339</v>
          </cell>
          <cell r="P1178">
            <v>41981</v>
          </cell>
          <cell r="Q1178" t="str">
            <v>NO</v>
          </cell>
          <cell r="R1178" t="str">
            <v/>
          </cell>
          <cell r="S1178"/>
          <cell r="T1178" t="str">
            <v>No</v>
          </cell>
          <cell r="U1178" t="str">
            <v>No</v>
          </cell>
          <cell r="V1178" t="str">
            <v>No</v>
          </cell>
          <cell r="W1178" t="str">
            <v/>
          </cell>
        </row>
        <row r="1179">
          <cell r="B1179">
            <v>66253</v>
          </cell>
          <cell r="C1179">
            <v>26.3</v>
          </cell>
          <cell r="D1179" t="str">
            <v>Regional Fund V - Chicago</v>
          </cell>
          <cell r="E1179" t="str">
            <v>Casa Queretaro</v>
          </cell>
          <cell r="F1179" t="str">
            <v>Casa Queretaro LP</v>
          </cell>
          <cell r="G1179" t="str">
            <v>The Resurrection Project</v>
          </cell>
          <cell r="H1179" t="str">
            <v>Erica Arellano</v>
          </cell>
          <cell r="I1179" t="str">
            <v>Jennifer Rivera</v>
          </cell>
          <cell r="J1179" t="str">
            <v>BKD CPAs &amp; Advisors (Oakbrook Terrace)</v>
          </cell>
          <cell r="K1179">
            <v>41989</v>
          </cell>
          <cell r="L1179" t="str">
            <v/>
          </cell>
          <cell r="M1179" t="str">
            <v>2031</v>
          </cell>
          <cell r="N1179" t="str">
            <v>New</v>
          </cell>
          <cell r="O1179">
            <v>42339</v>
          </cell>
          <cell r="P1179">
            <v>41981</v>
          </cell>
          <cell r="Q1179" t="str">
            <v>NO</v>
          </cell>
          <cell r="R1179" t="str">
            <v/>
          </cell>
          <cell r="S1179"/>
          <cell r="T1179" t="str">
            <v>No</v>
          </cell>
          <cell r="U1179" t="str">
            <v>No</v>
          </cell>
          <cell r="V1179" t="str">
            <v>No</v>
          </cell>
          <cell r="W1179" t="str">
            <v/>
          </cell>
        </row>
        <row r="1180">
          <cell r="B1180">
            <v>66255</v>
          </cell>
          <cell r="C1180">
            <v>100</v>
          </cell>
          <cell r="D1180" t="str">
            <v>NEF 2014</v>
          </cell>
          <cell r="E1180" t="str">
            <v>Pembroke Senior Village</v>
          </cell>
          <cell r="F1180" t="str">
            <v>Pembroke Senior Village, LLC</v>
          </cell>
          <cell r="G1180" t="str">
            <v>Lumbee Land Development, Inc. (LLD)</v>
          </cell>
          <cell r="H1180" t="str">
            <v>Nicole Bush</v>
          </cell>
          <cell r="I1180" t="str">
            <v>Tracey Ferrara</v>
          </cell>
          <cell r="J1180" t="str">
            <v>CohnReznick (Charlotte)</v>
          </cell>
          <cell r="K1180">
            <v>41933</v>
          </cell>
          <cell r="L1180" t="str">
            <v/>
          </cell>
          <cell r="M1180" t="str">
            <v>2030</v>
          </cell>
          <cell r="N1180" t="str">
            <v>New</v>
          </cell>
          <cell r="O1180">
            <v>42230</v>
          </cell>
          <cell r="P1180">
            <v>42237</v>
          </cell>
          <cell r="Q1180" t="str">
            <v>NO</v>
          </cell>
          <cell r="R1180" t="str">
            <v/>
          </cell>
          <cell r="S1180"/>
          <cell r="T1180" t="str">
            <v>No</v>
          </cell>
          <cell r="U1180" t="str">
            <v>No</v>
          </cell>
          <cell r="V1180" t="str">
            <v>No</v>
          </cell>
          <cell r="W1180" t="str">
            <v/>
          </cell>
        </row>
        <row r="1181">
          <cell r="B1181">
            <v>66259</v>
          </cell>
          <cell r="C1181">
            <v>100</v>
          </cell>
          <cell r="D1181" t="str">
            <v>TD Banknorth 2014</v>
          </cell>
          <cell r="E1181" t="str">
            <v>HELP Philadelphia V</v>
          </cell>
          <cell r="F1181" t="str">
            <v>HELP PA V LP</v>
          </cell>
          <cell r="G1181" t="str">
            <v>H.E.L.P. Development Corp.</v>
          </cell>
          <cell r="H1181" t="str">
            <v>Lisa Griffin</v>
          </cell>
          <cell r="I1181" t="str">
            <v>Tracey Ferrara</v>
          </cell>
          <cell r="J1181" t="str">
            <v>CohnReznick (Baltimore)</v>
          </cell>
          <cell r="K1181">
            <v>42580</v>
          </cell>
          <cell r="L1181" t="str">
            <v/>
          </cell>
          <cell r="M1181" t="str">
            <v>2032</v>
          </cell>
          <cell r="N1181" t="str">
            <v>Historic Rehab</v>
          </cell>
          <cell r="O1181">
            <v>42948</v>
          </cell>
          <cell r="P1181">
            <v>42971</v>
          </cell>
          <cell r="Q1181" t="str">
            <v>NO</v>
          </cell>
          <cell r="R1181" t="str">
            <v/>
          </cell>
          <cell r="S1181"/>
          <cell r="T1181"/>
          <cell r="U1181" t="str">
            <v>No</v>
          </cell>
          <cell r="V1181" t="str">
            <v>No</v>
          </cell>
          <cell r="W1181" t="str">
            <v>No</v>
          </cell>
        </row>
        <row r="1182">
          <cell r="B1182">
            <v>66274</v>
          </cell>
          <cell r="C1182">
            <v>100</v>
          </cell>
          <cell r="D1182" t="str">
            <v>BOACHIF VIII</v>
          </cell>
          <cell r="E1182" t="str">
            <v>Concern Ronkonkoma</v>
          </cell>
          <cell r="F1182" t="str">
            <v>Concern Ronkonkoma LLC</v>
          </cell>
          <cell r="G1182" t="str">
            <v>Concern for Independent Living, Inc.</v>
          </cell>
          <cell r="H1182" t="str">
            <v>Lisa Taylor</v>
          </cell>
          <cell r="I1182" t="str">
            <v>Tracey Ferrara</v>
          </cell>
          <cell r="J1182" t="str">
            <v/>
          </cell>
          <cell r="K1182">
            <v>41877</v>
          </cell>
          <cell r="L1182" t="str">
            <v/>
          </cell>
          <cell r="M1182" t="str">
            <v>2030</v>
          </cell>
          <cell r="N1182" t="str">
            <v>New</v>
          </cell>
          <cell r="O1182">
            <v>42401</v>
          </cell>
          <cell r="P1182">
            <v>42572</v>
          </cell>
          <cell r="Q1182" t="str">
            <v>YES</v>
          </cell>
          <cell r="R1182">
            <v>2018</v>
          </cell>
          <cell r="S1182">
            <v>2018</v>
          </cell>
          <cell r="T1182" t="str">
            <v>Yes</v>
          </cell>
          <cell r="U1182" t="str">
            <v>Yes</v>
          </cell>
          <cell r="V1182" t="str">
            <v>Yes</v>
          </cell>
          <cell r="W1182" t="str">
            <v/>
          </cell>
        </row>
        <row r="1183">
          <cell r="B1183">
            <v>66276</v>
          </cell>
          <cell r="C1183">
            <v>9.65</v>
          </cell>
          <cell r="D1183" t="str">
            <v>Cathay SIF I</v>
          </cell>
          <cell r="E1183" t="str">
            <v>Estates at Ellington</v>
          </cell>
          <cell r="F1183" t="str">
            <v>TX Strawberry Apartments, Ltd.</v>
          </cell>
          <cell r="G1183" t="str">
            <v>Herman &amp; Kittle Properties, Inc.</v>
          </cell>
          <cell r="H1183" t="str">
            <v>Alyssa Brown</v>
          </cell>
          <cell r="I1183" t="str">
            <v>Jennifer Rivera</v>
          </cell>
          <cell r="J1183" t="str">
            <v>Dauby O' Connor &amp; Zaleski LLC</v>
          </cell>
          <cell r="K1183">
            <v>41731</v>
          </cell>
          <cell r="L1183" t="str">
            <v/>
          </cell>
          <cell r="M1183" t="str">
            <v>2030</v>
          </cell>
          <cell r="N1183" t="str">
            <v>New</v>
          </cell>
          <cell r="O1183">
            <v>42156</v>
          </cell>
          <cell r="P1183">
            <v>42377</v>
          </cell>
          <cell r="Q1183" t="str">
            <v>YES</v>
          </cell>
          <cell r="R1183">
            <v>2018</v>
          </cell>
          <cell r="S1183">
            <v>2018</v>
          </cell>
          <cell r="T1183" t="str">
            <v>Yes</v>
          </cell>
          <cell r="U1183" t="str">
            <v>Yes</v>
          </cell>
          <cell r="V1183" t="str">
            <v>Yes</v>
          </cell>
          <cell r="W1183" t="str">
            <v/>
          </cell>
        </row>
        <row r="1184">
          <cell r="B1184">
            <v>66276</v>
          </cell>
          <cell r="C1184">
            <v>90.35</v>
          </cell>
          <cell r="D1184" t="str">
            <v>NEF 2014</v>
          </cell>
          <cell r="E1184" t="str">
            <v>Estates at Ellington</v>
          </cell>
          <cell r="F1184" t="str">
            <v>TX Strawberry Apartments, Ltd.</v>
          </cell>
          <cell r="G1184" t="str">
            <v>Herman &amp; Kittle Properties, Inc.</v>
          </cell>
          <cell r="H1184" t="str">
            <v>Alyssa Brown</v>
          </cell>
          <cell r="I1184" t="str">
            <v>Jennifer Rivera</v>
          </cell>
          <cell r="J1184" t="str">
            <v>Dauby O' Connor &amp; Zaleski LLC</v>
          </cell>
          <cell r="K1184">
            <v>41731</v>
          </cell>
          <cell r="L1184" t="str">
            <v/>
          </cell>
          <cell r="M1184" t="str">
            <v>2030</v>
          </cell>
          <cell r="N1184" t="str">
            <v>New</v>
          </cell>
          <cell r="O1184">
            <v>42156</v>
          </cell>
          <cell r="P1184">
            <v>42377</v>
          </cell>
          <cell r="Q1184" t="str">
            <v>YES</v>
          </cell>
          <cell r="R1184">
            <v>2018</v>
          </cell>
          <cell r="S1184">
            <v>2018</v>
          </cell>
          <cell r="T1184" t="str">
            <v>Yes</v>
          </cell>
          <cell r="U1184" t="str">
            <v>Yes</v>
          </cell>
          <cell r="V1184" t="str">
            <v>Yes</v>
          </cell>
          <cell r="W1184" t="str">
            <v/>
          </cell>
        </row>
        <row r="1185">
          <cell r="B1185">
            <v>66285</v>
          </cell>
          <cell r="C1185">
            <v>100</v>
          </cell>
          <cell r="D1185" t="str">
            <v>CEF 2014</v>
          </cell>
          <cell r="E1185" t="str">
            <v>Parkside Studios (CA)</v>
          </cell>
          <cell r="F1185" t="str">
            <v>Parkside Studios, L.P.</v>
          </cell>
          <cell r="G1185" t="str">
            <v>Charities Housing Development Corporation (CHDC)</v>
          </cell>
          <cell r="H1185" t="str">
            <v>Gina Nelson</v>
          </cell>
          <cell r="I1185" t="str">
            <v>Laura Pishion</v>
          </cell>
          <cell r="J1185" t="str">
            <v>Armanino LLP</v>
          </cell>
          <cell r="K1185">
            <v>41699</v>
          </cell>
          <cell r="L1185" t="str">
            <v/>
          </cell>
          <cell r="M1185" t="str">
            <v>2030</v>
          </cell>
          <cell r="N1185" t="str">
            <v>New</v>
          </cell>
          <cell r="O1185">
            <v>42036</v>
          </cell>
          <cell r="P1185">
            <v>42181</v>
          </cell>
          <cell r="Q1185" t="str">
            <v>NO</v>
          </cell>
          <cell r="R1185" t="str">
            <v/>
          </cell>
          <cell r="S1185"/>
          <cell r="T1185" t="str">
            <v>No</v>
          </cell>
          <cell r="U1185" t="str">
            <v>No</v>
          </cell>
          <cell r="V1185" t="str">
            <v>No</v>
          </cell>
          <cell r="W1185" t="str">
            <v/>
          </cell>
        </row>
        <row r="1186">
          <cell r="B1186">
            <v>66286</v>
          </cell>
          <cell r="C1186">
            <v>100</v>
          </cell>
          <cell r="D1186" t="str">
            <v>Morgan Stanley SIF Single III</v>
          </cell>
          <cell r="E1186" t="str">
            <v>Newport Scholar House</v>
          </cell>
          <cell r="F1186" t="str">
            <v>Northern Kentucky Scholar House, LP</v>
          </cell>
          <cell r="G1186" t="str">
            <v>Brighton Center</v>
          </cell>
          <cell r="H1186" t="str">
            <v>Alyssa Brown</v>
          </cell>
          <cell r="I1186" t="str">
            <v>Jennifer Rivera</v>
          </cell>
          <cell r="J1186" t="str">
            <v>Gilmore, Jasion &amp; Mahler LTD</v>
          </cell>
          <cell r="K1186">
            <v>41926</v>
          </cell>
          <cell r="L1186" t="str">
            <v/>
          </cell>
          <cell r="M1186" t="str">
            <v>2029</v>
          </cell>
          <cell r="N1186" t="str">
            <v>New</v>
          </cell>
          <cell r="O1186">
            <v>42278</v>
          </cell>
          <cell r="P1186">
            <v>42326</v>
          </cell>
          <cell r="Q1186" t="str">
            <v>NO</v>
          </cell>
          <cell r="R1186" t="str">
            <v/>
          </cell>
          <cell r="S1186"/>
          <cell r="T1186" t="str">
            <v>No</v>
          </cell>
          <cell r="U1186" t="str">
            <v>No</v>
          </cell>
          <cell r="V1186" t="str">
            <v>No</v>
          </cell>
          <cell r="W1186" t="str">
            <v/>
          </cell>
        </row>
        <row r="1187">
          <cell r="B1187">
            <v>66287</v>
          </cell>
          <cell r="C1187">
            <v>100</v>
          </cell>
          <cell r="D1187" t="str">
            <v>CEF 2014</v>
          </cell>
          <cell r="E1187" t="str">
            <v>Garfield Park Village (CA)</v>
          </cell>
          <cell r="F1187" t="str">
            <v>Garfield Park Village, L.P.</v>
          </cell>
          <cell r="G1187" t="str">
            <v>Christian Church Homes of Northern California, Inc. (CCH)</v>
          </cell>
          <cell r="H1187" t="str">
            <v>Malcolm Wells</v>
          </cell>
          <cell r="I1187" t="str">
            <v>Laura Pishion</v>
          </cell>
          <cell r="J1187" t="str">
            <v>Lindquist, Von Husen &amp; Joyce, LLP</v>
          </cell>
          <cell r="K1187">
            <v>41773</v>
          </cell>
          <cell r="L1187" t="str">
            <v/>
          </cell>
          <cell r="M1187" t="str">
            <v>2029</v>
          </cell>
          <cell r="N1187" t="str">
            <v>Substantial Rehab</v>
          </cell>
          <cell r="O1187">
            <v>42005</v>
          </cell>
          <cell r="P1187">
            <v>42369</v>
          </cell>
          <cell r="Q1187" t="str">
            <v>YES</v>
          </cell>
          <cell r="R1187">
            <v>2018</v>
          </cell>
          <cell r="S1187">
            <v>2018</v>
          </cell>
          <cell r="T1187" t="str">
            <v>Yes</v>
          </cell>
          <cell r="U1187" t="str">
            <v>Yes</v>
          </cell>
          <cell r="V1187" t="str">
            <v>Yes</v>
          </cell>
          <cell r="W1187" t="str">
            <v/>
          </cell>
        </row>
        <row r="1188">
          <cell r="B1188">
            <v>66288</v>
          </cell>
          <cell r="C1188">
            <v>100</v>
          </cell>
          <cell r="D1188" t="str">
            <v>JPMorgan 2014</v>
          </cell>
          <cell r="E1188" t="str">
            <v>Paso Fino Apartments</v>
          </cell>
          <cell r="F1188" t="str">
            <v>VDC Bexar County Reserve I, LP</v>
          </cell>
          <cell r="G1188" t="str">
            <v>Versa Development, LLC</v>
          </cell>
          <cell r="H1188" t="str">
            <v>Alyssa Brown</v>
          </cell>
          <cell r="I1188" t="str">
            <v>Jennifer Rivera</v>
          </cell>
          <cell r="J1188" t="str">
            <v>CohnReznick (Austin)</v>
          </cell>
          <cell r="K1188">
            <v>41885</v>
          </cell>
          <cell r="L1188" t="str">
            <v/>
          </cell>
          <cell r="M1188" t="str">
            <v>2030</v>
          </cell>
          <cell r="N1188" t="str">
            <v>New</v>
          </cell>
          <cell r="O1188">
            <v>42309</v>
          </cell>
          <cell r="P1188">
            <v>42354</v>
          </cell>
          <cell r="Q1188" t="str">
            <v>YES</v>
          </cell>
          <cell r="R1188">
            <v>2022</v>
          </cell>
          <cell r="S1188"/>
          <cell r="T1188" t="str">
            <v>No</v>
          </cell>
          <cell r="U1188" t="str">
            <v>No</v>
          </cell>
          <cell r="V1188" t="str">
            <v>No</v>
          </cell>
          <cell r="W1188" t="str">
            <v/>
          </cell>
        </row>
        <row r="1189">
          <cell r="B1189">
            <v>66290</v>
          </cell>
          <cell r="C1189">
            <v>100</v>
          </cell>
          <cell r="D1189" t="str">
            <v>CEF 2014</v>
          </cell>
          <cell r="E1189" t="str">
            <v>Autumn Village Apartments</v>
          </cell>
          <cell r="F1189" t="str">
            <v>Autumn Village Associates, LP</v>
          </cell>
          <cell r="G1189" t="str">
            <v>Rural Communities Housing Development Corporation</v>
          </cell>
          <cell r="H1189" t="str">
            <v>Melanie Niemeyer</v>
          </cell>
          <cell r="I1189" t="str">
            <v>Laura Pishion</v>
          </cell>
          <cell r="J1189" t="str">
            <v>Tidwell Group (Columbus, OH)</v>
          </cell>
          <cell r="K1189">
            <v>41719</v>
          </cell>
          <cell r="L1189" t="str">
            <v/>
          </cell>
          <cell r="M1189" t="str">
            <v>2028</v>
          </cell>
          <cell r="N1189" t="str">
            <v>Moderate Rehab</v>
          </cell>
          <cell r="O1189">
            <v>41913</v>
          </cell>
          <cell r="P1189">
            <v>41719</v>
          </cell>
          <cell r="Q1189" t="str">
            <v>NO</v>
          </cell>
          <cell r="R1189" t="str">
            <v/>
          </cell>
          <cell r="S1189"/>
          <cell r="T1189" t="str">
            <v>No</v>
          </cell>
          <cell r="U1189" t="str">
            <v>No</v>
          </cell>
          <cell r="V1189" t="str">
            <v>No</v>
          </cell>
          <cell r="W1189" t="str">
            <v/>
          </cell>
        </row>
        <row r="1190">
          <cell r="B1190">
            <v>66293</v>
          </cell>
          <cell r="C1190">
            <v>9.65</v>
          </cell>
          <cell r="D1190" t="str">
            <v>Cathay SIF I</v>
          </cell>
          <cell r="E1190" t="str">
            <v>The Park at Cliff Creek</v>
          </cell>
          <cell r="F1190" t="str">
            <v>Riverside CCF/CB Partners, L.P.</v>
          </cell>
          <cell r="G1190" t="str">
            <v>Cesar Chavez Foundation</v>
          </cell>
          <cell r="H1190" t="str">
            <v>Alyssa Brown</v>
          </cell>
          <cell r="I1190" t="str">
            <v>Jennifer Rivera</v>
          </cell>
          <cell r="J1190" t="str">
            <v>CohnReznick (Austin)</v>
          </cell>
          <cell r="K1190">
            <v>42045</v>
          </cell>
          <cell r="L1190" t="str">
            <v/>
          </cell>
          <cell r="M1190" t="str">
            <v>2031</v>
          </cell>
          <cell r="N1190" t="str">
            <v>Moderate Rehab</v>
          </cell>
          <cell r="O1190">
            <v>42430</v>
          </cell>
          <cell r="P1190">
            <v>42045</v>
          </cell>
          <cell r="Q1190" t="str">
            <v>YES</v>
          </cell>
          <cell r="R1190">
            <v>2022</v>
          </cell>
          <cell r="S1190"/>
          <cell r="T1190" t="str">
            <v>No</v>
          </cell>
          <cell r="U1190" t="str">
            <v>No</v>
          </cell>
          <cell r="V1190" t="str">
            <v>No</v>
          </cell>
          <cell r="W1190" t="str">
            <v/>
          </cell>
        </row>
        <row r="1191">
          <cell r="B1191">
            <v>66293</v>
          </cell>
          <cell r="C1191">
            <v>90.35</v>
          </cell>
          <cell r="D1191" t="str">
            <v>Compass SIF I</v>
          </cell>
          <cell r="E1191" t="str">
            <v>The Park at Cliff Creek</v>
          </cell>
          <cell r="F1191" t="str">
            <v>Riverside CCF/CB Partners, L.P.</v>
          </cell>
          <cell r="G1191" t="str">
            <v>Cesar Chavez Foundation</v>
          </cell>
          <cell r="H1191" t="str">
            <v>Alyssa Brown</v>
          </cell>
          <cell r="I1191" t="str">
            <v>Jennifer Rivera</v>
          </cell>
          <cell r="J1191" t="str">
            <v>CohnReznick (Austin)</v>
          </cell>
          <cell r="K1191">
            <v>42045</v>
          </cell>
          <cell r="L1191" t="str">
            <v/>
          </cell>
          <cell r="M1191" t="str">
            <v>2031</v>
          </cell>
          <cell r="N1191" t="str">
            <v>Moderate Rehab</v>
          </cell>
          <cell r="O1191">
            <v>42430</v>
          </cell>
          <cell r="P1191">
            <v>42045</v>
          </cell>
          <cell r="Q1191" t="str">
            <v>YES</v>
          </cell>
          <cell r="R1191">
            <v>2022</v>
          </cell>
          <cell r="S1191"/>
          <cell r="T1191" t="str">
            <v>No</v>
          </cell>
          <cell r="U1191" t="str">
            <v>No</v>
          </cell>
          <cell r="V1191" t="str">
            <v>No</v>
          </cell>
          <cell r="W1191" t="str">
            <v/>
          </cell>
        </row>
        <row r="1192">
          <cell r="B1192">
            <v>66296</v>
          </cell>
          <cell r="C1192">
            <v>100</v>
          </cell>
          <cell r="D1192" t="str">
            <v>JPMorgan 2014</v>
          </cell>
          <cell r="E1192" t="str">
            <v>Casas de las Flores (CA)</v>
          </cell>
          <cell r="F1192" t="str">
            <v>Casa de las Flores, L.P.</v>
          </cell>
          <cell r="G1192" t="str">
            <v>Peoples' Self-Help Housing Corporation</v>
          </cell>
          <cell r="H1192" t="str">
            <v>Wade Okada</v>
          </cell>
          <cell r="I1192" t="str">
            <v>Laura Pishion</v>
          </cell>
          <cell r="J1192" t="str">
            <v>Thomas Tomaszewski, CPA - El Dorado Hills</v>
          </cell>
          <cell r="K1192">
            <v>41717</v>
          </cell>
          <cell r="L1192" t="str">
            <v/>
          </cell>
          <cell r="M1192" t="str">
            <v>2029</v>
          </cell>
          <cell r="N1192" t="str">
            <v>New</v>
          </cell>
          <cell r="O1192">
            <v>42248</v>
          </cell>
          <cell r="P1192">
            <v>42277</v>
          </cell>
          <cell r="Q1192" t="str">
            <v>NO</v>
          </cell>
          <cell r="R1192" t="str">
            <v/>
          </cell>
          <cell r="S1192"/>
          <cell r="T1192" t="str">
            <v>No</v>
          </cell>
          <cell r="U1192" t="str">
            <v>No</v>
          </cell>
          <cell r="V1192" t="str">
            <v>No</v>
          </cell>
          <cell r="W1192" t="str">
            <v/>
          </cell>
        </row>
        <row r="1193">
          <cell r="B1193">
            <v>66302</v>
          </cell>
          <cell r="C1193">
            <v>100</v>
          </cell>
          <cell r="D1193" t="str">
            <v>Morgan Stanley SIF Single III</v>
          </cell>
          <cell r="E1193" t="str">
            <v>Silent Harvest Homes II</v>
          </cell>
          <cell r="F1193" t="str">
            <v>Silent Harvest Homes II, LLC</v>
          </cell>
          <cell r="G1193" t="str">
            <v>Desert Ridge Investments, Inc.</v>
          </cell>
          <cell r="H1193" t="str">
            <v>Alyssa Brown</v>
          </cell>
          <cell r="I1193" t="str">
            <v>Jennifer Rivera</v>
          </cell>
          <cell r="J1193" t="str">
            <v>Novogradac &amp; Company LLP (Austin)</v>
          </cell>
          <cell r="K1193">
            <v>42023</v>
          </cell>
          <cell r="L1193" t="str">
            <v/>
          </cell>
          <cell r="M1193" t="str">
            <v>2030</v>
          </cell>
          <cell r="N1193" t="str">
            <v>New</v>
          </cell>
          <cell r="O1193" t="str">
            <v/>
          </cell>
          <cell r="P1193">
            <v>42347</v>
          </cell>
          <cell r="Q1193" t="str">
            <v>YES</v>
          </cell>
          <cell r="R1193">
            <v>2022</v>
          </cell>
          <cell r="S1193"/>
          <cell r="T1193" t="str">
            <v>No</v>
          </cell>
          <cell r="U1193" t="str">
            <v>No</v>
          </cell>
          <cell r="V1193" t="str">
            <v>No</v>
          </cell>
          <cell r="W1193" t="str">
            <v/>
          </cell>
        </row>
        <row r="1194">
          <cell r="B1194">
            <v>66304</v>
          </cell>
          <cell r="C1194">
            <v>100</v>
          </cell>
          <cell r="D1194" t="str">
            <v>Silicon Valley Bank SIF (Sold to USB from Silicon)</v>
          </cell>
          <cell r="E1194" t="str">
            <v>280 Beale Street Apartments (fka Transbay Block 6)</v>
          </cell>
          <cell r="F1194" t="str">
            <v>Mercy Housing California 62, L.P., a California Limited Partnership</v>
          </cell>
          <cell r="G1194" t="str">
            <v>Mercy Housing, Inc.</v>
          </cell>
          <cell r="H1194" t="str">
            <v>Malcolm Wells</v>
          </cell>
          <cell r="I1194" t="str">
            <v>Laura Pishion</v>
          </cell>
          <cell r="J1194" t="str">
            <v>CohnReznick (Charlotte)</v>
          </cell>
          <cell r="K1194">
            <v>41773</v>
          </cell>
          <cell r="L1194" t="str">
            <v/>
          </cell>
          <cell r="M1194" t="str">
            <v>2029</v>
          </cell>
          <cell r="N1194" t="str">
            <v>New</v>
          </cell>
          <cell r="O1194">
            <v>42156</v>
          </cell>
          <cell r="P1194">
            <v>42178</v>
          </cell>
          <cell r="Q1194" t="str">
            <v>YES</v>
          </cell>
          <cell r="R1194">
            <v>2018</v>
          </cell>
          <cell r="S1194">
            <v>2018</v>
          </cell>
          <cell r="T1194" t="str">
            <v>Yes</v>
          </cell>
          <cell r="U1194" t="str">
            <v>Yes</v>
          </cell>
          <cell r="V1194" t="str">
            <v>Yes</v>
          </cell>
          <cell r="W1194" t="str">
            <v/>
          </cell>
        </row>
        <row r="1195">
          <cell r="B1195">
            <v>66305</v>
          </cell>
          <cell r="C1195">
            <v>100</v>
          </cell>
          <cell r="D1195" t="str">
            <v>BNY Single Investor Fund</v>
          </cell>
          <cell r="E1195" t="str">
            <v>Penn Mathilda Apartments</v>
          </cell>
          <cell r="F1195" t="str">
            <v>Penn Mathilda Apartments, LP</v>
          </cell>
          <cell r="G1195" t="str">
            <v>ACTION-Housing, Inc.</v>
          </cell>
          <cell r="H1195" t="str">
            <v>Lisa Griffin</v>
          </cell>
          <cell r="I1195" t="str">
            <v>Tracey Ferrara</v>
          </cell>
          <cell r="J1195" t="str">
            <v>Affordable Housing Accountants LTD</v>
          </cell>
          <cell r="K1195">
            <v>41992</v>
          </cell>
          <cell r="L1195" t="str">
            <v/>
          </cell>
          <cell r="M1195" t="str">
            <v>2031</v>
          </cell>
          <cell r="N1195" t="str">
            <v>New</v>
          </cell>
          <cell r="O1195">
            <v>42370</v>
          </cell>
          <cell r="P1195">
            <v>42474</v>
          </cell>
          <cell r="Q1195" t="str">
            <v>YES</v>
          </cell>
          <cell r="R1195">
            <v>2022</v>
          </cell>
          <cell r="S1195">
            <v>2018</v>
          </cell>
          <cell r="T1195" t="str">
            <v>Yes</v>
          </cell>
          <cell r="U1195" t="str">
            <v>Yes</v>
          </cell>
          <cell r="V1195" t="str">
            <v>Yes</v>
          </cell>
          <cell r="W1195" t="str">
            <v/>
          </cell>
        </row>
        <row r="1196">
          <cell r="B1196">
            <v>66307</v>
          </cell>
          <cell r="C1196">
            <v>100</v>
          </cell>
          <cell r="D1196" t="str">
            <v>Webster LIHTC Fund I</v>
          </cell>
          <cell r="E1196" t="str">
            <v>Revitalize South Side</v>
          </cell>
          <cell r="F1196" t="str">
            <v>Revitalize South Side, LP, a Rhode Island Limited Partnership</v>
          </cell>
          <cell r="G1196" t="str">
            <v>SWAP, Inc.</v>
          </cell>
          <cell r="H1196" t="str">
            <v>Kimberly Pereira</v>
          </cell>
          <cell r="I1196" t="str">
            <v>Tracey Ferrara</v>
          </cell>
          <cell r="J1196" t="str">
            <v>Damiano, Burk &amp; Nuttall, P.C.</v>
          </cell>
          <cell r="K1196">
            <v>42338</v>
          </cell>
          <cell r="L1196" t="str">
            <v/>
          </cell>
          <cell r="M1196" t="str">
            <v>2030</v>
          </cell>
          <cell r="N1196" t="str">
            <v>Substantial Rehab</v>
          </cell>
          <cell r="O1196">
            <v>42856</v>
          </cell>
          <cell r="P1196">
            <v>42885</v>
          </cell>
          <cell r="Q1196" t="str">
            <v>YES</v>
          </cell>
          <cell r="R1196">
            <v>2022</v>
          </cell>
          <cell r="S1196"/>
          <cell r="T1196" t="str">
            <v>No</v>
          </cell>
          <cell r="U1196" t="str">
            <v>No</v>
          </cell>
          <cell r="V1196" t="str">
            <v>No</v>
          </cell>
          <cell r="W1196" t="str">
            <v/>
          </cell>
        </row>
        <row r="1197">
          <cell r="B1197">
            <v>66308</v>
          </cell>
          <cell r="C1197">
            <v>100</v>
          </cell>
          <cell r="D1197" t="str">
            <v>TD Banknorth 2014</v>
          </cell>
          <cell r="E1197" t="str">
            <v>Branch Street Revival</v>
          </cell>
          <cell r="F1197" t="str">
            <v>Branch Blackstone Limited Partnership</v>
          </cell>
          <cell r="G1197" t="str">
            <v>Pawtucket Central Falls Development Corporation</v>
          </cell>
          <cell r="H1197" t="str">
            <v>Jessica Polak</v>
          </cell>
          <cell r="I1197" t="str">
            <v>Tracey Ferrara</v>
          </cell>
          <cell r="J1197" t="str">
            <v>Damiano, Burk &amp; Nuttall, P.C.</v>
          </cell>
          <cell r="K1197">
            <v>42838</v>
          </cell>
          <cell r="L1197" t="str">
            <v/>
          </cell>
          <cell r="M1197" t="str">
            <v>2032</v>
          </cell>
          <cell r="N1197" t="str">
            <v>New</v>
          </cell>
          <cell r="O1197">
            <v>43465</v>
          </cell>
          <cell r="P1197">
            <v>43465</v>
          </cell>
          <cell r="Q1197" t="str">
            <v>YES</v>
          </cell>
          <cell r="R1197">
            <v>2018</v>
          </cell>
          <cell r="S1197">
            <v>2019</v>
          </cell>
          <cell r="T1197"/>
          <cell r="U1197" t="str">
            <v>Yes</v>
          </cell>
          <cell r="V1197" t="str">
            <v>Yes</v>
          </cell>
          <cell r="W1197" t="str">
            <v>Yes</v>
          </cell>
        </row>
        <row r="1198">
          <cell r="B1198">
            <v>66310</v>
          </cell>
          <cell r="C1198">
            <v>100</v>
          </cell>
          <cell r="D1198" t="str">
            <v>NEF 2014</v>
          </cell>
          <cell r="E1198" t="str">
            <v>The Meadows at Mountain Lake</v>
          </cell>
          <cell r="F1198" t="str">
            <v>The Meadows, LLLP</v>
          </cell>
          <cell r="G1198" t="str">
            <v>Garrett County Community Action Committee</v>
          </cell>
          <cell r="H1198" t="str">
            <v>Lisa Griffin</v>
          </cell>
          <cell r="I1198" t="str">
            <v>Tracey Ferrara</v>
          </cell>
          <cell r="J1198" t="str">
            <v>The Rodeheaver Group</v>
          </cell>
          <cell r="K1198">
            <v>42185</v>
          </cell>
          <cell r="L1198" t="str">
            <v/>
          </cell>
          <cell r="M1198" t="str">
            <v>2032</v>
          </cell>
          <cell r="N1198" t="str">
            <v>Substantial Rehab</v>
          </cell>
          <cell r="O1198">
            <v>42948</v>
          </cell>
          <cell r="P1198">
            <v>42992</v>
          </cell>
          <cell r="Q1198" t="str">
            <v>NO</v>
          </cell>
          <cell r="R1198" t="str">
            <v/>
          </cell>
          <cell r="S1198"/>
          <cell r="T1198" t="str">
            <v>No</v>
          </cell>
          <cell r="U1198" t="str">
            <v>No</v>
          </cell>
          <cell r="V1198" t="str">
            <v>No</v>
          </cell>
          <cell r="W1198" t="str">
            <v/>
          </cell>
        </row>
        <row r="1199">
          <cell r="B1199">
            <v>66312</v>
          </cell>
          <cell r="C1199">
            <v>100</v>
          </cell>
          <cell r="D1199" t="str">
            <v>Regional Fund IV</v>
          </cell>
          <cell r="E1199" t="str">
            <v>Watkins School &amp; Carriage House</v>
          </cell>
          <cell r="F1199" t="str">
            <v>Watkins Housing Limited Partnership</v>
          </cell>
          <cell r="G1199" t="str">
            <v>Housing Trust of Rutland County (VT)</v>
          </cell>
          <cell r="H1199" t="str">
            <v>Jessica Polak</v>
          </cell>
          <cell r="I1199" t="str">
            <v>Tracey Ferrara</v>
          </cell>
          <cell r="J1199" t="str">
            <v>Otis Atwell CPA</v>
          </cell>
          <cell r="K1199">
            <v>41772</v>
          </cell>
          <cell r="L1199" t="str">
            <v/>
          </cell>
          <cell r="M1199" t="str">
            <v>2029</v>
          </cell>
          <cell r="N1199" t="str">
            <v>New</v>
          </cell>
          <cell r="O1199">
            <v>42036</v>
          </cell>
          <cell r="P1199">
            <v>42032</v>
          </cell>
          <cell r="Q1199" t="str">
            <v>NO</v>
          </cell>
          <cell r="R1199" t="str">
            <v/>
          </cell>
          <cell r="S1199"/>
          <cell r="T1199" t="str">
            <v>No</v>
          </cell>
          <cell r="U1199" t="str">
            <v>No</v>
          </cell>
          <cell r="V1199" t="str">
            <v>No</v>
          </cell>
          <cell r="W1199" t="str">
            <v/>
          </cell>
        </row>
        <row r="1200">
          <cell r="B1200">
            <v>66316</v>
          </cell>
          <cell r="C1200">
            <v>100</v>
          </cell>
          <cell r="D1200" t="str">
            <v>Citigroup 2014</v>
          </cell>
          <cell r="E1200" t="str">
            <v>Sugar Grove Senior</v>
          </cell>
          <cell r="F1200" t="str">
            <v>Sugar Grove Seniors LP</v>
          </cell>
          <cell r="G1200" t="str">
            <v>PIRHL</v>
          </cell>
          <cell r="H1200" t="str">
            <v>Erica Arellano</v>
          </cell>
          <cell r="I1200" t="str">
            <v>Jennifer Rivera</v>
          </cell>
          <cell r="J1200" t="str">
            <v>Novogradac &amp; Company LLP (Cleveland)</v>
          </cell>
          <cell r="K1200">
            <v>41975</v>
          </cell>
          <cell r="L1200" t="str">
            <v/>
          </cell>
          <cell r="M1200" t="str">
            <v>2031</v>
          </cell>
          <cell r="N1200" t="str">
            <v>New</v>
          </cell>
          <cell r="O1200">
            <v>42309</v>
          </cell>
          <cell r="P1200">
            <v>42304</v>
          </cell>
          <cell r="Q1200" t="str">
            <v>NO</v>
          </cell>
          <cell r="R1200" t="str">
            <v/>
          </cell>
          <cell r="S1200"/>
          <cell r="T1200" t="str">
            <v>No</v>
          </cell>
          <cell r="U1200" t="str">
            <v>No</v>
          </cell>
          <cell r="V1200" t="str">
            <v>No</v>
          </cell>
          <cell r="W1200" t="str">
            <v/>
          </cell>
        </row>
        <row r="1201">
          <cell r="B1201">
            <v>66317</v>
          </cell>
          <cell r="C1201">
            <v>100</v>
          </cell>
          <cell r="D1201" t="str">
            <v>HEF XI</v>
          </cell>
          <cell r="E1201" t="str">
            <v>4th &amp; Pearl Apts</v>
          </cell>
          <cell r="F1201" t="str">
            <v>Fourth and Pearl Family Housing LLLP</v>
          </cell>
          <cell r="G1201" t="str">
            <v>Housing Authority of the City of Pasco and Franklin County</v>
          </cell>
          <cell r="H1201" t="str">
            <v>Melanie Niemeyer</v>
          </cell>
          <cell r="I1201" t="str">
            <v>Laura Pishion</v>
          </cell>
          <cell r="J1201" t="str">
            <v>Novogradac &amp; Company LLP (Portland)</v>
          </cell>
          <cell r="K1201">
            <v>41823</v>
          </cell>
          <cell r="L1201" t="str">
            <v/>
          </cell>
          <cell r="M1201" t="str">
            <v>2029</v>
          </cell>
          <cell r="N1201" t="str">
            <v>New</v>
          </cell>
          <cell r="O1201" t="str">
            <v/>
          </cell>
          <cell r="P1201">
            <v>42160</v>
          </cell>
          <cell r="Q1201" t="str">
            <v>NO</v>
          </cell>
          <cell r="R1201" t="str">
            <v/>
          </cell>
          <cell r="S1201"/>
          <cell r="T1201" t="str">
            <v>No</v>
          </cell>
          <cell r="U1201" t="str">
            <v>No</v>
          </cell>
          <cell r="V1201" t="str">
            <v>No</v>
          </cell>
          <cell r="W1201" t="str">
            <v/>
          </cell>
        </row>
        <row r="1202">
          <cell r="B1202">
            <v>66319</v>
          </cell>
          <cell r="C1202">
            <v>100</v>
          </cell>
          <cell r="D1202" t="str">
            <v>HEF XI</v>
          </cell>
          <cell r="E1202" t="str">
            <v>Valencia Senior Apartments</v>
          </cell>
          <cell r="F1202" t="str">
            <v>Valencia, LLC</v>
          </cell>
          <cell r="G1202" t="str">
            <v>Thomas Development Company</v>
          </cell>
          <cell r="H1202" t="str">
            <v>Justin Sousley</v>
          </cell>
          <cell r="I1202" t="str">
            <v>Laura Pishion</v>
          </cell>
          <cell r="J1202" t="str">
            <v>Haran &amp; Associates, Ltd.</v>
          </cell>
          <cell r="K1202">
            <v>41788</v>
          </cell>
          <cell r="L1202" t="str">
            <v/>
          </cell>
          <cell r="M1202" t="str">
            <v>2030</v>
          </cell>
          <cell r="N1202" t="str">
            <v>New</v>
          </cell>
          <cell r="O1202">
            <v>42035</v>
          </cell>
          <cell r="P1202">
            <v>42035</v>
          </cell>
          <cell r="Q1202" t="str">
            <v>NO</v>
          </cell>
          <cell r="R1202" t="str">
            <v/>
          </cell>
          <cell r="S1202"/>
          <cell r="T1202" t="str">
            <v>No</v>
          </cell>
          <cell r="U1202" t="str">
            <v>No</v>
          </cell>
          <cell r="V1202" t="str">
            <v>No</v>
          </cell>
          <cell r="W1202" t="str">
            <v/>
          </cell>
        </row>
        <row r="1203">
          <cell r="B1203">
            <v>66329</v>
          </cell>
          <cell r="C1203">
            <v>100</v>
          </cell>
          <cell r="D1203" t="str">
            <v>First Niagara SIF (FN acquired by AHP Housing)</v>
          </cell>
          <cell r="E1203" t="str">
            <v>HELP Buffalo II</v>
          </cell>
          <cell r="F1203" t="str">
            <v>HELP Buffalo II LLC</v>
          </cell>
          <cell r="G1203" t="str">
            <v>H.E.L.P. Development Corp.</v>
          </cell>
          <cell r="H1203" t="str">
            <v>Lisa Griffin</v>
          </cell>
          <cell r="I1203" t="str">
            <v>Tracey Ferrara</v>
          </cell>
          <cell r="J1203" t="str">
            <v>CohnReznick (Baltimore)</v>
          </cell>
          <cell r="K1203">
            <v>42487</v>
          </cell>
          <cell r="L1203" t="str">
            <v/>
          </cell>
          <cell r="M1203" t="str">
            <v>2032</v>
          </cell>
          <cell r="N1203" t="str">
            <v>Gut Rehab</v>
          </cell>
          <cell r="O1203">
            <v>42853</v>
          </cell>
          <cell r="P1203">
            <v>43004</v>
          </cell>
          <cell r="Q1203" t="str">
            <v>NO</v>
          </cell>
          <cell r="R1203" t="str">
            <v/>
          </cell>
          <cell r="S1203"/>
          <cell r="T1203" t="str">
            <v>No</v>
          </cell>
          <cell r="U1203" t="str">
            <v>No</v>
          </cell>
          <cell r="V1203" t="str">
            <v>No</v>
          </cell>
          <cell r="W1203" t="str">
            <v/>
          </cell>
        </row>
        <row r="1204">
          <cell r="B1204">
            <v>66332</v>
          </cell>
          <cell r="C1204">
            <v>100</v>
          </cell>
          <cell r="D1204" t="str">
            <v>First Niagara SIF (FN acquired by AHP Housing)</v>
          </cell>
          <cell r="E1204" t="str">
            <v>Evergreen Lofts Supportive Apartments</v>
          </cell>
          <cell r="F1204" t="str">
            <v>Evergreen Lofts Supportive Residence L.P.</v>
          </cell>
          <cell r="G1204" t="str">
            <v>Southern Tier Environments for Living (STEL)</v>
          </cell>
          <cell r="H1204" t="str">
            <v>Lisa Taylor</v>
          </cell>
          <cell r="I1204" t="str">
            <v>Tracey Ferrara</v>
          </cell>
          <cell r="J1204" t="str">
            <v>EFPR Group</v>
          </cell>
          <cell r="K1204">
            <v>42292</v>
          </cell>
          <cell r="L1204" t="str">
            <v/>
          </cell>
          <cell r="M1204" t="str">
            <v>2030</v>
          </cell>
          <cell r="N1204" t="str">
            <v>New</v>
          </cell>
          <cell r="O1204">
            <v>42644</v>
          </cell>
          <cell r="P1204">
            <v>42573</v>
          </cell>
          <cell r="Q1204" t="str">
            <v>NO</v>
          </cell>
          <cell r="R1204" t="str">
            <v/>
          </cell>
          <cell r="S1204"/>
          <cell r="T1204" t="str">
            <v>No</v>
          </cell>
          <cell r="U1204" t="str">
            <v>No</v>
          </cell>
          <cell r="V1204" t="str">
            <v>No</v>
          </cell>
          <cell r="W1204" t="str">
            <v/>
          </cell>
        </row>
        <row r="1205">
          <cell r="B1205">
            <v>66333</v>
          </cell>
          <cell r="C1205">
            <v>100</v>
          </cell>
          <cell r="D1205" t="str">
            <v>Regional Fund IV</v>
          </cell>
          <cell r="E1205" t="str">
            <v>Bellamy Commons</v>
          </cell>
          <cell r="F1205" t="str">
            <v>Bellamy Commons, LLC</v>
          </cell>
          <cell r="G1205" t="str">
            <v>Belmont Housing Resources for WNY, Inc.</v>
          </cell>
          <cell r="H1205" t="str">
            <v>Jessica Polak</v>
          </cell>
          <cell r="I1205" t="str">
            <v>Tracey Ferrara</v>
          </cell>
          <cell r="J1205" t="str">
            <v>Freed Maxick CPAs, PC</v>
          </cell>
          <cell r="K1205">
            <v>42093</v>
          </cell>
          <cell r="L1205" t="str">
            <v/>
          </cell>
          <cell r="M1205" t="str">
            <v>2030</v>
          </cell>
          <cell r="N1205" t="str">
            <v>Gut Rehab</v>
          </cell>
          <cell r="O1205">
            <v>42461</v>
          </cell>
          <cell r="P1205">
            <v>42552</v>
          </cell>
          <cell r="Q1205" t="str">
            <v>NO</v>
          </cell>
          <cell r="R1205" t="str">
            <v/>
          </cell>
          <cell r="S1205"/>
          <cell r="T1205" t="str">
            <v>No</v>
          </cell>
          <cell r="U1205" t="str">
            <v>No</v>
          </cell>
          <cell r="V1205" t="str">
            <v>No</v>
          </cell>
          <cell r="W1205" t="str">
            <v/>
          </cell>
        </row>
        <row r="1206">
          <cell r="B1206">
            <v>66336</v>
          </cell>
          <cell r="C1206">
            <v>100</v>
          </cell>
          <cell r="D1206" t="str">
            <v>HEF XI</v>
          </cell>
          <cell r="E1206" t="str">
            <v>Miracles Central Apartments</v>
          </cell>
          <cell r="F1206" t="str">
            <v>Miracles Central Apartments Limited Partnership</v>
          </cell>
          <cell r="G1206" t="str">
            <v>Central City Concern (OR)</v>
          </cell>
          <cell r="H1206" t="str">
            <v>Melanie Niemeyer</v>
          </cell>
          <cell r="I1206" t="str">
            <v>Laura Pishion</v>
          </cell>
          <cell r="J1206" t="str">
            <v>Jones &amp; Roth</v>
          </cell>
          <cell r="K1206">
            <v>42181</v>
          </cell>
          <cell r="L1206" t="str">
            <v/>
          </cell>
          <cell r="M1206" t="str">
            <v>2031</v>
          </cell>
          <cell r="N1206" t="str">
            <v>New</v>
          </cell>
          <cell r="O1206">
            <v>42552</v>
          </cell>
          <cell r="P1206">
            <v>42580</v>
          </cell>
          <cell r="Q1206" t="str">
            <v>YES</v>
          </cell>
          <cell r="R1206">
            <v>2018</v>
          </cell>
          <cell r="S1206">
            <v>2018</v>
          </cell>
          <cell r="T1206" t="str">
            <v>Yes</v>
          </cell>
          <cell r="U1206" t="str">
            <v>Yes</v>
          </cell>
          <cell r="V1206" t="str">
            <v>Yes</v>
          </cell>
          <cell r="W1206" t="str">
            <v/>
          </cell>
        </row>
        <row r="1207">
          <cell r="B1207">
            <v>66338</v>
          </cell>
          <cell r="C1207">
            <v>100</v>
          </cell>
          <cell r="D1207" t="str">
            <v>Capital One 2012</v>
          </cell>
          <cell r="E1207" t="str">
            <v>Melrose Commons Supportive Housing</v>
          </cell>
          <cell r="F1207" t="str">
            <v>Melrose Commons Supportive Housing, L.P.</v>
          </cell>
          <cell r="G1207" t="str">
            <v>The Bridge</v>
          </cell>
          <cell r="H1207" t="str">
            <v>Lisa Taylor</v>
          </cell>
          <cell r="I1207" t="str">
            <v>Tracey Ferrara</v>
          </cell>
          <cell r="J1207" t="str">
            <v>PKF O’Connor Davies, LLP</v>
          </cell>
          <cell r="K1207">
            <v>42550</v>
          </cell>
          <cell r="L1207" t="str">
            <v/>
          </cell>
          <cell r="M1207" t="str">
            <v>2033</v>
          </cell>
          <cell r="N1207" t="str">
            <v>New</v>
          </cell>
          <cell r="O1207">
            <v>43221</v>
          </cell>
          <cell r="P1207">
            <v>43230</v>
          </cell>
          <cell r="Q1207" t="str">
            <v>YES</v>
          </cell>
          <cell r="R1207">
            <v>2018</v>
          </cell>
          <cell r="S1207">
            <v>2018</v>
          </cell>
          <cell r="T1207" t="str">
            <v>Yes</v>
          </cell>
          <cell r="U1207" t="str">
            <v>No</v>
          </cell>
          <cell r="V1207" t="str">
            <v>Yes</v>
          </cell>
          <cell r="W1207" t="str">
            <v/>
          </cell>
        </row>
        <row r="1208">
          <cell r="B1208">
            <v>66343</v>
          </cell>
          <cell r="C1208">
            <v>9.65</v>
          </cell>
          <cell r="D1208" t="str">
            <v>Cathay SIF I</v>
          </cell>
          <cell r="E1208" t="str">
            <v>Avenue Station</v>
          </cell>
          <cell r="F1208" t="str">
            <v>Avenue Station LP</v>
          </cell>
          <cell r="G1208" t="str">
            <v>Avenue Community Development Corporation</v>
          </cell>
          <cell r="H1208" t="str">
            <v>Alyssa Brown</v>
          </cell>
          <cell r="I1208" t="str">
            <v>Jennifer Rivera</v>
          </cell>
          <cell r="J1208" t="str">
            <v>Novogradac &amp; Company LLP (Austin)</v>
          </cell>
          <cell r="K1208">
            <v>41995</v>
          </cell>
          <cell r="L1208" t="str">
            <v/>
          </cell>
          <cell r="M1208" t="str">
            <v>2031</v>
          </cell>
          <cell r="N1208" t="str">
            <v>New</v>
          </cell>
          <cell r="O1208">
            <v>42370</v>
          </cell>
          <cell r="P1208">
            <v>42703</v>
          </cell>
          <cell r="Q1208" t="str">
            <v>YES</v>
          </cell>
          <cell r="R1208">
            <v>2018</v>
          </cell>
          <cell r="S1208">
            <v>2018</v>
          </cell>
          <cell r="T1208" t="str">
            <v>Yes</v>
          </cell>
          <cell r="U1208" t="str">
            <v>Yes</v>
          </cell>
          <cell r="V1208" t="str">
            <v>Yes</v>
          </cell>
          <cell r="W1208" t="str">
            <v/>
          </cell>
        </row>
        <row r="1209">
          <cell r="B1209">
            <v>66343</v>
          </cell>
          <cell r="C1209">
            <v>90.35</v>
          </cell>
          <cell r="D1209" t="str">
            <v>NEF 2014</v>
          </cell>
          <cell r="E1209" t="str">
            <v>Avenue Station</v>
          </cell>
          <cell r="F1209" t="str">
            <v>Avenue Station LP</v>
          </cell>
          <cell r="G1209" t="str">
            <v>Avenue Community Development Corporation</v>
          </cell>
          <cell r="H1209" t="str">
            <v>Alyssa Brown</v>
          </cell>
          <cell r="I1209" t="str">
            <v>Jennifer Rivera</v>
          </cell>
          <cell r="J1209" t="str">
            <v>Novogradac &amp; Company LLP (Austin)</v>
          </cell>
          <cell r="K1209">
            <v>41995</v>
          </cell>
          <cell r="L1209" t="str">
            <v/>
          </cell>
          <cell r="M1209" t="str">
            <v>2031</v>
          </cell>
          <cell r="N1209" t="str">
            <v>New</v>
          </cell>
          <cell r="O1209">
            <v>42370</v>
          </cell>
          <cell r="P1209">
            <v>42703</v>
          </cell>
          <cell r="Q1209" t="str">
            <v>YES</v>
          </cell>
          <cell r="R1209">
            <v>2018</v>
          </cell>
          <cell r="S1209">
            <v>2018</v>
          </cell>
          <cell r="T1209" t="str">
            <v>Yes</v>
          </cell>
          <cell r="U1209" t="str">
            <v>Yes</v>
          </cell>
          <cell r="V1209" t="str">
            <v>Yes</v>
          </cell>
          <cell r="W1209" t="str">
            <v/>
          </cell>
        </row>
        <row r="1210">
          <cell r="B1210">
            <v>66344</v>
          </cell>
          <cell r="C1210">
            <v>100</v>
          </cell>
          <cell r="D1210" t="str">
            <v>Morgan Stanley SIF Single III</v>
          </cell>
          <cell r="E1210" t="str">
            <v>Pringle House</v>
          </cell>
          <cell r="F1210" t="str">
            <v>Pringle House Limited Partnership</v>
          </cell>
          <cell r="G1210" t="str">
            <v>Woda Development of Ohio LLC</v>
          </cell>
          <cell r="H1210" t="str">
            <v>Judy Jackson</v>
          </cell>
          <cell r="I1210" t="str">
            <v>Tracey Ferrara</v>
          </cell>
          <cell r="J1210" t="str">
            <v>Dauby O' Connor &amp; Zaleski LLC</v>
          </cell>
          <cell r="K1210">
            <v>41926</v>
          </cell>
          <cell r="L1210" t="str">
            <v/>
          </cell>
          <cell r="M1210" t="str">
            <v>2031</v>
          </cell>
          <cell r="N1210" t="str">
            <v>New</v>
          </cell>
          <cell r="O1210">
            <v>42278</v>
          </cell>
          <cell r="P1210">
            <v>42263</v>
          </cell>
          <cell r="Q1210" t="str">
            <v>NO</v>
          </cell>
          <cell r="R1210" t="str">
            <v/>
          </cell>
          <cell r="S1210"/>
          <cell r="T1210" t="str">
            <v>No</v>
          </cell>
          <cell r="U1210" t="str">
            <v>No</v>
          </cell>
          <cell r="V1210" t="str">
            <v>No</v>
          </cell>
          <cell r="W1210" t="str">
            <v/>
          </cell>
        </row>
        <row r="1211">
          <cell r="B1211">
            <v>66374</v>
          </cell>
          <cell r="C1211">
            <v>100</v>
          </cell>
          <cell r="D1211" t="str">
            <v>Regional Fund IV</v>
          </cell>
          <cell r="E1211" t="str">
            <v>Hadley West</v>
          </cell>
          <cell r="F1211" t="str">
            <v>New Hadley LLC</v>
          </cell>
          <cell r="G1211" t="str">
            <v>SHP Acquisitions LLC</v>
          </cell>
          <cell r="H1211" t="str">
            <v>Kimberly Pereira</v>
          </cell>
          <cell r="I1211" t="str">
            <v>Tracey Ferrara</v>
          </cell>
          <cell r="J1211" t="str">
            <v>RubinBrown LLP (Chicago)</v>
          </cell>
          <cell r="K1211">
            <v>42095</v>
          </cell>
          <cell r="L1211" t="str">
            <v/>
          </cell>
          <cell r="M1211" t="str">
            <v>2029</v>
          </cell>
          <cell r="N1211" t="str">
            <v>Substantial Rehab</v>
          </cell>
          <cell r="O1211">
            <v>42339</v>
          </cell>
          <cell r="P1211">
            <v>42114</v>
          </cell>
          <cell r="Q1211" t="str">
            <v>NO</v>
          </cell>
          <cell r="R1211">
            <v>2018</v>
          </cell>
          <cell r="S1211"/>
          <cell r="T1211" t="str">
            <v>No</v>
          </cell>
          <cell r="U1211" t="str">
            <v>No</v>
          </cell>
          <cell r="V1211" t="str">
            <v>No</v>
          </cell>
          <cell r="W1211" t="str">
            <v/>
          </cell>
        </row>
        <row r="1212">
          <cell r="B1212">
            <v>66375</v>
          </cell>
          <cell r="C1212">
            <v>100</v>
          </cell>
          <cell r="D1212" t="str">
            <v>BOACHIF IX</v>
          </cell>
          <cell r="E1212" t="str">
            <v>Depot at Santiago</v>
          </cell>
          <cell r="F1212" t="str">
            <v>Depot at Santiago, LP</v>
          </cell>
          <cell r="G1212" t="str">
            <v>C and C Development Co., LLC</v>
          </cell>
          <cell r="H1212" t="str">
            <v>Gina Nelson</v>
          </cell>
          <cell r="I1212" t="str">
            <v>Laura Pishion</v>
          </cell>
          <cell r="J1212" t="str">
            <v>Keller &amp; Associates, LLP</v>
          </cell>
          <cell r="K1212">
            <v>42439</v>
          </cell>
          <cell r="L1212" t="str">
            <v/>
          </cell>
          <cell r="M1212" t="str">
            <v>2032</v>
          </cell>
          <cell r="N1212" t="str">
            <v>New</v>
          </cell>
          <cell r="O1212">
            <v>42956</v>
          </cell>
          <cell r="P1212">
            <v>43163</v>
          </cell>
          <cell r="Q1212" t="str">
            <v>YES</v>
          </cell>
          <cell r="R1212">
            <v>2018</v>
          </cell>
          <cell r="S1212">
            <v>2018</v>
          </cell>
          <cell r="T1212" t="str">
            <v>Yes</v>
          </cell>
          <cell r="U1212" t="str">
            <v>Yes</v>
          </cell>
          <cell r="V1212" t="str">
            <v>Yes</v>
          </cell>
          <cell r="W1212" t="str">
            <v/>
          </cell>
        </row>
        <row r="1213">
          <cell r="B1213">
            <v>66376</v>
          </cell>
          <cell r="C1213">
            <v>100</v>
          </cell>
          <cell r="D1213" t="str">
            <v>CEF 2015</v>
          </cell>
          <cell r="E1213" t="str">
            <v>Gateway Apartments (CA)</v>
          </cell>
          <cell r="F1213" t="str">
            <v xml:space="preserve">VCHC GATEWAY, L.P. </v>
          </cell>
          <cell r="G1213" t="str">
            <v>Venice Community Housing Corporation (VCH)</v>
          </cell>
          <cell r="H1213" t="str">
            <v>Gina Nelson</v>
          </cell>
          <cell r="I1213" t="str">
            <v>Laura Pishion</v>
          </cell>
          <cell r="J1213" t="str">
            <v>Keller &amp; Associates, LLP</v>
          </cell>
          <cell r="K1213">
            <v>41975</v>
          </cell>
          <cell r="L1213" t="str">
            <v/>
          </cell>
          <cell r="M1213" t="str">
            <v>2031</v>
          </cell>
          <cell r="N1213" t="str">
            <v>New</v>
          </cell>
          <cell r="O1213">
            <v>42401</v>
          </cell>
          <cell r="P1213">
            <v>42431</v>
          </cell>
          <cell r="Q1213" t="str">
            <v>YES</v>
          </cell>
          <cell r="R1213">
            <v>2018</v>
          </cell>
          <cell r="S1213">
            <v>2018</v>
          </cell>
          <cell r="T1213" t="str">
            <v>Yes</v>
          </cell>
          <cell r="U1213" t="str">
            <v>Yes</v>
          </cell>
          <cell r="V1213" t="str">
            <v>Yes</v>
          </cell>
          <cell r="W1213" t="str">
            <v/>
          </cell>
        </row>
        <row r="1214">
          <cell r="B1214">
            <v>66380</v>
          </cell>
          <cell r="C1214">
            <v>100</v>
          </cell>
          <cell r="D1214" t="str">
            <v>HEF XI</v>
          </cell>
          <cell r="E1214" t="str">
            <v>The Barcelona at Beaverton</v>
          </cell>
          <cell r="F1214" t="str">
            <v>The Barcelona at Beaverton Limited Partnership</v>
          </cell>
          <cell r="G1214" t="str">
            <v>Community Partners for Affordable Housing (OR)</v>
          </cell>
          <cell r="H1214" t="str">
            <v>Melanie Niemeyer</v>
          </cell>
          <cell r="I1214" t="str">
            <v>Laura Pishion</v>
          </cell>
          <cell r="J1214" t="str">
            <v>Mark Schwing CPA PC</v>
          </cell>
          <cell r="K1214">
            <v>41941</v>
          </cell>
          <cell r="L1214" t="str">
            <v/>
          </cell>
          <cell r="M1214" t="str">
            <v>2030</v>
          </cell>
          <cell r="N1214" t="str">
            <v>New</v>
          </cell>
          <cell r="O1214">
            <v>42278</v>
          </cell>
          <cell r="P1214">
            <v>42349</v>
          </cell>
          <cell r="Q1214" t="str">
            <v>NO</v>
          </cell>
          <cell r="R1214" t="str">
            <v/>
          </cell>
          <cell r="S1214"/>
          <cell r="T1214" t="str">
            <v>No</v>
          </cell>
          <cell r="U1214" t="str">
            <v>No</v>
          </cell>
          <cell r="V1214" t="str">
            <v>No</v>
          </cell>
          <cell r="W1214" t="str">
            <v/>
          </cell>
        </row>
        <row r="1215">
          <cell r="B1215">
            <v>66383</v>
          </cell>
          <cell r="C1215">
            <v>100</v>
          </cell>
          <cell r="D1215" t="str">
            <v>Morgan Stanley SIF Single III</v>
          </cell>
          <cell r="E1215" t="str">
            <v>Clare Terrace</v>
          </cell>
          <cell r="F1215" t="str">
            <v>Clare Terrace Limited Partnership</v>
          </cell>
          <cell r="G1215" t="str">
            <v>Clare Housing</v>
          </cell>
          <cell r="H1215" t="str">
            <v>Samuel Stephens</v>
          </cell>
          <cell r="I1215" t="str">
            <v>Jennifer Rivera</v>
          </cell>
          <cell r="J1215" t="str">
            <v>Mahoney Ulbrich Christiansen Russ</v>
          </cell>
          <cell r="K1215">
            <v>42003</v>
          </cell>
          <cell r="L1215" t="str">
            <v/>
          </cell>
          <cell r="M1215" t="str">
            <v>2030</v>
          </cell>
          <cell r="N1215" t="str">
            <v>New</v>
          </cell>
          <cell r="O1215">
            <v>42339</v>
          </cell>
          <cell r="P1215">
            <v>42333</v>
          </cell>
          <cell r="Q1215" t="str">
            <v>NO</v>
          </cell>
          <cell r="R1215" t="str">
            <v/>
          </cell>
          <cell r="S1215"/>
          <cell r="T1215" t="str">
            <v>No</v>
          </cell>
          <cell r="U1215" t="str">
            <v>No</v>
          </cell>
          <cell r="V1215" t="str">
            <v>No</v>
          </cell>
          <cell r="W1215" t="str">
            <v/>
          </cell>
        </row>
        <row r="1216">
          <cell r="B1216">
            <v>66390</v>
          </cell>
          <cell r="C1216">
            <v>100</v>
          </cell>
          <cell r="D1216" t="str">
            <v>HEF XII</v>
          </cell>
          <cell r="E1216" t="str">
            <v>Vineyard at Eagle Promenade</v>
          </cell>
          <cell r="F1216" t="str">
            <v>Vineyard at Eagle Promenade LP</v>
          </cell>
          <cell r="G1216" t="str">
            <v>New Beginnings Housing, LLC</v>
          </cell>
          <cell r="H1216" t="str">
            <v>Justin Sousley</v>
          </cell>
          <cell r="I1216" t="str">
            <v>Laura Pishion</v>
          </cell>
          <cell r="J1216" t="str">
            <v>Eide Bailly LLP (Boise)</v>
          </cell>
          <cell r="K1216">
            <v>42192</v>
          </cell>
          <cell r="L1216" t="str">
            <v/>
          </cell>
          <cell r="M1216" t="str">
            <v>2031</v>
          </cell>
          <cell r="N1216" t="str">
            <v>New</v>
          </cell>
          <cell r="O1216">
            <v>42430</v>
          </cell>
          <cell r="P1216">
            <v>42475</v>
          </cell>
          <cell r="Q1216" t="str">
            <v>NO</v>
          </cell>
          <cell r="R1216" t="str">
            <v/>
          </cell>
          <cell r="S1216"/>
          <cell r="T1216" t="str">
            <v>No</v>
          </cell>
          <cell r="U1216" t="str">
            <v>No</v>
          </cell>
          <cell r="V1216" t="str">
            <v>No</v>
          </cell>
          <cell r="W1216" t="str">
            <v/>
          </cell>
        </row>
        <row r="1217">
          <cell r="B1217">
            <v>66393</v>
          </cell>
          <cell r="C1217">
            <v>100</v>
          </cell>
          <cell r="D1217" t="str">
            <v>Morgan Stanley SIF Single III</v>
          </cell>
          <cell r="E1217" t="str">
            <v>Biltmore Crossing Apartments NY</v>
          </cell>
          <cell r="F1217" t="str">
            <v>Biltmore Crossing, LLC</v>
          </cell>
          <cell r="G1217" t="str">
            <v>Conifer Realty, LLC</v>
          </cell>
          <cell r="H1217" t="str">
            <v>Jessica Polak</v>
          </cell>
          <cell r="I1217" t="str">
            <v>Tracey Ferrara</v>
          </cell>
          <cell r="J1217" t="str">
            <v>Flaherty Salmin CPAs</v>
          </cell>
          <cell r="K1217">
            <v>41788</v>
          </cell>
          <cell r="L1217" t="str">
            <v/>
          </cell>
          <cell r="M1217" t="str">
            <v>2029</v>
          </cell>
          <cell r="N1217" t="str">
            <v>New</v>
          </cell>
          <cell r="O1217">
            <v>42064</v>
          </cell>
          <cell r="P1217">
            <v>42088</v>
          </cell>
          <cell r="Q1217" t="str">
            <v>NO</v>
          </cell>
          <cell r="R1217" t="str">
            <v/>
          </cell>
          <cell r="S1217"/>
          <cell r="T1217" t="str">
            <v>No</v>
          </cell>
          <cell r="U1217" t="str">
            <v>No</v>
          </cell>
          <cell r="V1217" t="str">
            <v>No</v>
          </cell>
          <cell r="W1217" t="str">
            <v/>
          </cell>
        </row>
        <row r="1218">
          <cell r="B1218">
            <v>66394</v>
          </cell>
          <cell r="C1218">
            <v>100</v>
          </cell>
          <cell r="D1218" t="str">
            <v>Regional Fund V - Chicago</v>
          </cell>
          <cell r="E1218" t="str">
            <v>Southwick Apartments (IL)</v>
          </cell>
          <cell r="F1218" t="str">
            <v>Southwick Apartments, LP</v>
          </cell>
          <cell r="G1218" t="str">
            <v>Over The Rainbow Association</v>
          </cell>
          <cell r="H1218" t="str">
            <v>Erica Arellano</v>
          </cell>
          <cell r="I1218" t="str">
            <v>Jennifer Rivera</v>
          </cell>
          <cell r="J1218" t="str">
            <v>RubinBrown LLP (Chicago)</v>
          </cell>
          <cell r="K1218">
            <v>41852</v>
          </cell>
          <cell r="L1218" t="str">
            <v/>
          </cell>
          <cell r="M1218" t="str">
            <v>2030</v>
          </cell>
          <cell r="N1218" t="str">
            <v>New</v>
          </cell>
          <cell r="O1218">
            <v>42156</v>
          </cell>
          <cell r="P1218">
            <v>42180</v>
          </cell>
          <cell r="Q1218" t="str">
            <v>NO</v>
          </cell>
          <cell r="R1218" t="str">
            <v/>
          </cell>
          <cell r="S1218"/>
          <cell r="T1218" t="str">
            <v>No</v>
          </cell>
          <cell r="U1218" t="str">
            <v>No</v>
          </cell>
          <cell r="V1218" t="str">
            <v>No</v>
          </cell>
          <cell r="W1218" t="str">
            <v/>
          </cell>
        </row>
        <row r="1219">
          <cell r="B1219">
            <v>66399</v>
          </cell>
          <cell r="C1219">
            <v>100</v>
          </cell>
          <cell r="D1219" t="str">
            <v>NEF 2014</v>
          </cell>
          <cell r="E1219" t="str">
            <v>Ligutti Tower</v>
          </cell>
          <cell r="F1219" t="str">
            <v>LT Associates, L.P.</v>
          </cell>
          <cell r="G1219" t="str">
            <v>Newbury Management Company</v>
          </cell>
          <cell r="H1219" t="str">
            <v>Kelly Wiegman</v>
          </cell>
          <cell r="I1219" t="str">
            <v>Jennifer Rivera</v>
          </cell>
          <cell r="J1219" t="str">
            <v>McGowen Hurst Clark &amp; Smith, P.C.</v>
          </cell>
          <cell r="K1219">
            <v>41915</v>
          </cell>
          <cell r="L1219" t="str">
            <v/>
          </cell>
          <cell r="M1219" t="str">
            <v>2029</v>
          </cell>
          <cell r="N1219" t="str">
            <v>Moderate Rehab</v>
          </cell>
          <cell r="O1219">
            <v>42401</v>
          </cell>
          <cell r="P1219">
            <v>42321</v>
          </cell>
          <cell r="Q1219" t="str">
            <v>YES</v>
          </cell>
          <cell r="R1219">
            <v>2022</v>
          </cell>
          <cell r="S1219"/>
          <cell r="T1219" t="str">
            <v>No</v>
          </cell>
          <cell r="U1219" t="str">
            <v>No</v>
          </cell>
          <cell r="V1219" t="str">
            <v>No</v>
          </cell>
          <cell r="W1219" t="str">
            <v/>
          </cell>
        </row>
        <row r="1220">
          <cell r="B1220">
            <v>66403</v>
          </cell>
          <cell r="C1220">
            <v>100</v>
          </cell>
          <cell r="D1220" t="str">
            <v>NEF 2014</v>
          </cell>
          <cell r="E1220" t="str">
            <v>Eagle Ridge Townhomes (aka Street E Townhomes)</v>
          </cell>
          <cell r="F1220" t="str">
            <v>Street E Townhomes Limited Partnership</v>
          </cell>
          <cell r="G1220" t="str">
            <v>Southwest Minnesota Housing Partnership</v>
          </cell>
          <cell r="H1220" t="str">
            <v>Samuel Stephens</v>
          </cell>
          <cell r="I1220" t="str">
            <v>Jennifer Rivera</v>
          </cell>
          <cell r="J1220" t="str">
            <v>Mahoney Ulbrich Christiansen Russ</v>
          </cell>
          <cell r="K1220">
            <v>42174</v>
          </cell>
          <cell r="L1220" t="str">
            <v/>
          </cell>
          <cell r="M1220" t="str">
            <v>2030</v>
          </cell>
          <cell r="N1220" t="str">
            <v>New</v>
          </cell>
          <cell r="O1220" t="str">
            <v/>
          </cell>
          <cell r="P1220">
            <v>42537</v>
          </cell>
          <cell r="Q1220" t="str">
            <v>YES</v>
          </cell>
          <cell r="R1220">
            <v>2022</v>
          </cell>
          <cell r="S1220"/>
          <cell r="T1220" t="str">
            <v>No</v>
          </cell>
          <cell r="U1220" t="str">
            <v>No</v>
          </cell>
          <cell r="V1220" t="str">
            <v>No</v>
          </cell>
          <cell r="W1220" t="str">
            <v/>
          </cell>
        </row>
        <row r="1221">
          <cell r="B1221">
            <v>66411</v>
          </cell>
          <cell r="C1221">
            <v>100</v>
          </cell>
          <cell r="D1221" t="str">
            <v>JPMorgan 2014</v>
          </cell>
          <cell r="E1221" t="str">
            <v>1380 University Avenue</v>
          </cell>
          <cell r="F1221" t="str">
            <v>WFHA King Boulevard L.P.</v>
          </cell>
          <cell r="G1221" t="str">
            <v>Workforce Housing Advisors</v>
          </cell>
          <cell r="H1221" t="str">
            <v>Rayla Maurin</v>
          </cell>
          <cell r="I1221" t="str">
            <v>Lisa Taylor</v>
          </cell>
          <cell r="J1221" t="str">
            <v>CohnReznick (Baltimore)</v>
          </cell>
          <cell r="K1221">
            <v>41820</v>
          </cell>
          <cell r="L1221" t="str">
            <v/>
          </cell>
          <cell r="M1221" t="str">
            <v>2029</v>
          </cell>
          <cell r="N1221" t="str">
            <v>Moderate Rehab</v>
          </cell>
          <cell r="O1221">
            <v>42339</v>
          </cell>
          <cell r="P1221">
            <v>42339</v>
          </cell>
          <cell r="Q1221" t="str">
            <v>YES</v>
          </cell>
          <cell r="R1221">
            <v>2018</v>
          </cell>
          <cell r="S1221">
            <v>2018</v>
          </cell>
          <cell r="T1221" t="str">
            <v>Yes</v>
          </cell>
          <cell r="U1221" t="str">
            <v>Yes</v>
          </cell>
          <cell r="V1221" t="str">
            <v>Yes</v>
          </cell>
          <cell r="W1221" t="str">
            <v/>
          </cell>
        </row>
        <row r="1222">
          <cell r="B1222">
            <v>66421</v>
          </cell>
          <cell r="C1222">
            <v>100</v>
          </cell>
          <cell r="D1222" t="str">
            <v>HEF XI</v>
          </cell>
          <cell r="E1222" t="str">
            <v>Rally Point Apartments</v>
          </cell>
          <cell r="F1222" t="str">
            <v>Rally Point Apartments,LP</v>
          </cell>
          <cell r="G1222" t="str">
            <v>La Frontera Partners, Inc.</v>
          </cell>
          <cell r="H1222" t="str">
            <v>Wade Okada</v>
          </cell>
          <cell r="I1222" t="str">
            <v>Laura Pishion</v>
          </cell>
          <cell r="J1222" t="str">
            <v>Novogradac &amp; Company LLP (Long Beach)</v>
          </cell>
          <cell r="K1222">
            <v>42086</v>
          </cell>
          <cell r="L1222" t="str">
            <v/>
          </cell>
          <cell r="M1222" t="str">
            <v>2030</v>
          </cell>
          <cell r="N1222" t="str">
            <v>Gut Rehab</v>
          </cell>
          <cell r="O1222">
            <v>42339</v>
          </cell>
          <cell r="P1222">
            <v>42369</v>
          </cell>
          <cell r="Q1222" t="str">
            <v>NO</v>
          </cell>
          <cell r="R1222" t="str">
            <v/>
          </cell>
          <cell r="S1222"/>
          <cell r="T1222" t="str">
            <v>No</v>
          </cell>
          <cell r="U1222" t="str">
            <v>No</v>
          </cell>
          <cell r="V1222" t="str">
            <v>No</v>
          </cell>
          <cell r="W1222" t="str">
            <v/>
          </cell>
        </row>
        <row r="1223">
          <cell r="B1223">
            <v>66423</v>
          </cell>
          <cell r="C1223">
            <v>100</v>
          </cell>
          <cell r="D1223" t="str">
            <v>HEF XIII</v>
          </cell>
          <cell r="E1223" t="str">
            <v>La Mesita Phase 3</v>
          </cell>
          <cell r="F1223" t="str">
            <v>La Mesita Apartments Phase 3, LP</v>
          </cell>
          <cell r="G1223" t="str">
            <v>A New Leaf, Inc. (ANL-fka Prehab of Arizona, Inc.)</v>
          </cell>
          <cell r="H1223" t="str">
            <v>Wade Okada</v>
          </cell>
          <cell r="I1223" t="str">
            <v>Laura Pishion</v>
          </cell>
          <cell r="J1223" t="str">
            <v>Novogradac &amp; Company LLP (Southfield, MI)</v>
          </cell>
          <cell r="K1223">
            <v>42537</v>
          </cell>
          <cell r="L1223" t="str">
            <v/>
          </cell>
          <cell r="M1223" t="str">
            <v>2031</v>
          </cell>
          <cell r="N1223" t="str">
            <v>New</v>
          </cell>
          <cell r="O1223">
            <v>42856</v>
          </cell>
          <cell r="P1223">
            <v>42881</v>
          </cell>
          <cell r="Q1223" t="str">
            <v>NO</v>
          </cell>
          <cell r="R1223" t="str">
            <v/>
          </cell>
          <cell r="S1223"/>
          <cell r="T1223" t="str">
            <v>No</v>
          </cell>
          <cell r="U1223" t="str">
            <v>No</v>
          </cell>
          <cell r="V1223" t="str">
            <v>No</v>
          </cell>
          <cell r="W1223" t="str">
            <v/>
          </cell>
        </row>
        <row r="1224">
          <cell r="B1224">
            <v>66424</v>
          </cell>
          <cell r="C1224">
            <v>100</v>
          </cell>
          <cell r="D1224" t="str">
            <v>JPMorgan 2014</v>
          </cell>
          <cell r="E1224" t="str">
            <v>Cedar Crossing (aka Virginia at Third)</v>
          </cell>
          <cell r="F1224" t="str">
            <v>Virginia Housing, LP</v>
          </cell>
          <cell r="G1224" t="str">
            <v>Native American Connections, Inc.</v>
          </cell>
          <cell r="H1224" t="str">
            <v>Wade Okada</v>
          </cell>
          <cell r="I1224" t="str">
            <v>Laura Pishion</v>
          </cell>
          <cell r="J1224" t="str">
            <v>Eide Bailly LLP (Fargo/Bismarck)</v>
          </cell>
          <cell r="K1224">
            <v>42025</v>
          </cell>
          <cell r="L1224" t="str">
            <v/>
          </cell>
          <cell r="M1224" t="str">
            <v>2030</v>
          </cell>
          <cell r="N1224" t="str">
            <v>New</v>
          </cell>
          <cell r="O1224">
            <v>42370</v>
          </cell>
          <cell r="P1224">
            <v>42367</v>
          </cell>
          <cell r="Q1224" t="str">
            <v>NO</v>
          </cell>
          <cell r="R1224" t="str">
            <v/>
          </cell>
          <cell r="S1224"/>
          <cell r="T1224" t="str">
            <v>No</v>
          </cell>
          <cell r="U1224" t="str">
            <v>No</v>
          </cell>
          <cell r="V1224" t="str">
            <v>No</v>
          </cell>
          <cell r="W1224" t="str">
            <v/>
          </cell>
        </row>
        <row r="1225">
          <cell r="B1225">
            <v>66445</v>
          </cell>
          <cell r="C1225">
            <v>100</v>
          </cell>
          <cell r="D1225" t="str">
            <v>Regional Fund V - Chicago</v>
          </cell>
          <cell r="E1225" t="str">
            <v>Sherman Park Homeowners Initiative</v>
          </cell>
          <cell r="F1225" t="str">
            <v>Sherman Park Homeowners Initiateve, LLC</v>
          </cell>
          <cell r="G1225" t="str">
            <v xml:space="preserve">Gorman and Company, Inc. </v>
          </cell>
          <cell r="H1225" t="str">
            <v>Erica Arellano</v>
          </cell>
          <cell r="I1225" t="str">
            <v>Jennifer Rivera</v>
          </cell>
          <cell r="J1225" t="str">
            <v>Baker Tilly Virchow Krause, LLP (Madison)</v>
          </cell>
          <cell r="K1225">
            <v>41912</v>
          </cell>
          <cell r="L1225" t="str">
            <v/>
          </cell>
          <cell r="M1225" t="str">
            <v>2030</v>
          </cell>
          <cell r="N1225" t="str">
            <v>Substantial Rehab</v>
          </cell>
          <cell r="O1225">
            <v>42705</v>
          </cell>
          <cell r="P1225">
            <v>42325</v>
          </cell>
          <cell r="Q1225" t="str">
            <v>NO</v>
          </cell>
          <cell r="R1225" t="str">
            <v/>
          </cell>
          <cell r="S1225"/>
          <cell r="T1225" t="str">
            <v>No</v>
          </cell>
          <cell r="U1225" t="str">
            <v>No</v>
          </cell>
          <cell r="V1225" t="str">
            <v>No</v>
          </cell>
          <cell r="W1225" t="str">
            <v/>
          </cell>
        </row>
        <row r="1226">
          <cell r="B1226">
            <v>66476</v>
          </cell>
          <cell r="C1226">
            <v>100</v>
          </cell>
          <cell r="D1226" t="str">
            <v>HEF XI</v>
          </cell>
          <cell r="E1226" t="str">
            <v>The Parker Apartments</v>
          </cell>
          <cell r="F1226" t="str">
            <v>Parker Apartments Limited Partnership</v>
          </cell>
          <cell r="G1226" t="str">
            <v>Bellwether Housing (fka Housing Resources Group) (WA)</v>
          </cell>
          <cell r="H1226" t="str">
            <v>Lisa Robinson</v>
          </cell>
          <cell r="I1226" t="str">
            <v>Laura Pishion</v>
          </cell>
          <cell r="J1226" t="str">
            <v>Novogradac &amp; Company LLP (Bellevue, WA)</v>
          </cell>
          <cell r="K1226">
            <v>41856</v>
          </cell>
          <cell r="L1226" t="str">
            <v/>
          </cell>
          <cell r="M1226" t="str">
            <v>2029</v>
          </cell>
          <cell r="N1226" t="str">
            <v>Moderate Rehab</v>
          </cell>
          <cell r="O1226">
            <v>42064</v>
          </cell>
          <cell r="P1226">
            <v>42139</v>
          </cell>
          <cell r="Q1226" t="str">
            <v>YES</v>
          </cell>
          <cell r="R1226">
            <v>2018</v>
          </cell>
          <cell r="S1226">
            <v>2018</v>
          </cell>
          <cell r="T1226" t="str">
            <v>Yes</v>
          </cell>
          <cell r="U1226" t="str">
            <v>Yes</v>
          </cell>
          <cell r="V1226" t="str">
            <v>Yes</v>
          </cell>
          <cell r="W1226" t="str">
            <v/>
          </cell>
        </row>
        <row r="1227">
          <cell r="B1227">
            <v>66508</v>
          </cell>
          <cell r="C1227">
            <v>100</v>
          </cell>
          <cell r="D1227" t="str">
            <v>JPMorgan 2011</v>
          </cell>
          <cell r="E1227" t="str">
            <v>Tres Puentes</v>
          </cell>
          <cell r="F1227" t="str">
            <v>Tres Puentes, L.P.</v>
          </cell>
          <cell r="G1227" t="str">
            <v>West Side Federation for Senior and Supportive Housing</v>
          </cell>
          <cell r="H1227" t="str">
            <v>Lisa Taylor</v>
          </cell>
          <cell r="I1227" t="str">
            <v>Tracey Ferrara</v>
          </cell>
          <cell r="J1227" t="str">
            <v/>
          </cell>
          <cell r="K1227">
            <v>42509</v>
          </cell>
          <cell r="L1227" t="str">
            <v/>
          </cell>
          <cell r="M1227" t="str">
            <v>2033</v>
          </cell>
          <cell r="N1227" t="str">
            <v>New</v>
          </cell>
          <cell r="O1227">
            <v>43238</v>
          </cell>
          <cell r="P1227">
            <v>43465</v>
          </cell>
          <cell r="Q1227" t="str">
            <v>YES</v>
          </cell>
          <cell r="R1227">
            <v>2018</v>
          </cell>
          <cell r="S1227">
            <v>2018</v>
          </cell>
          <cell r="T1227" t="str">
            <v>Yes</v>
          </cell>
          <cell r="U1227" t="str">
            <v>Yes</v>
          </cell>
          <cell r="V1227" t="str">
            <v>Yes</v>
          </cell>
          <cell r="W1227" t="str">
            <v/>
          </cell>
        </row>
        <row r="1228">
          <cell r="B1228">
            <v>66519</v>
          </cell>
          <cell r="C1228">
            <v>48.5</v>
          </cell>
          <cell r="D1228" t="str">
            <v>HEF XI</v>
          </cell>
          <cell r="E1228" t="str">
            <v>Granger Family Housing</v>
          </cell>
          <cell r="F1228" t="str">
            <v>GP Opportunity Housing LLC</v>
          </cell>
          <cell r="G1228" t="str">
            <v>Catholic Charities Housing Services - Diocese of Yakima</v>
          </cell>
          <cell r="H1228" t="str">
            <v>Melanie Niemeyer</v>
          </cell>
          <cell r="I1228" t="str">
            <v>Laura Pishion</v>
          </cell>
          <cell r="J1228" t="str">
            <v>Loveridge Hunt &amp; Company</v>
          </cell>
          <cell r="K1228">
            <v>41950</v>
          </cell>
          <cell r="L1228" t="str">
            <v/>
          </cell>
          <cell r="M1228" t="str">
            <v>2029</v>
          </cell>
          <cell r="N1228" t="str">
            <v>New</v>
          </cell>
          <cell r="O1228">
            <v>42248</v>
          </cell>
          <cell r="P1228">
            <v>42296</v>
          </cell>
          <cell r="Q1228" t="str">
            <v>NO</v>
          </cell>
          <cell r="R1228" t="str">
            <v/>
          </cell>
          <cell r="S1228"/>
          <cell r="T1228" t="str">
            <v>No</v>
          </cell>
          <cell r="U1228" t="str">
            <v>No</v>
          </cell>
          <cell r="V1228" t="str">
            <v>No</v>
          </cell>
          <cell r="W1228" t="str">
            <v/>
          </cell>
        </row>
        <row r="1229">
          <cell r="B1229">
            <v>66519</v>
          </cell>
          <cell r="C1229">
            <v>51.5</v>
          </cell>
          <cell r="D1229" t="str">
            <v>HEF XII</v>
          </cell>
          <cell r="E1229" t="str">
            <v>Granger Family Housing</v>
          </cell>
          <cell r="F1229" t="str">
            <v>GP Opportunity Housing LLC</v>
          </cell>
          <cell r="G1229" t="str">
            <v>Catholic Charities Housing Services - Diocese of Yakima</v>
          </cell>
          <cell r="H1229" t="str">
            <v>Melanie Niemeyer</v>
          </cell>
          <cell r="I1229" t="str">
            <v>Laura Pishion</v>
          </cell>
          <cell r="J1229" t="str">
            <v>Loveridge Hunt &amp; Company</v>
          </cell>
          <cell r="K1229">
            <v>41950</v>
          </cell>
          <cell r="L1229" t="str">
            <v/>
          </cell>
          <cell r="M1229" t="str">
            <v>2029</v>
          </cell>
          <cell r="N1229" t="str">
            <v>New</v>
          </cell>
          <cell r="O1229">
            <v>42248</v>
          </cell>
          <cell r="P1229">
            <v>42296</v>
          </cell>
          <cell r="Q1229" t="str">
            <v>NO</v>
          </cell>
          <cell r="R1229" t="str">
            <v/>
          </cell>
          <cell r="S1229"/>
          <cell r="T1229" t="str">
            <v>No</v>
          </cell>
          <cell r="U1229" t="str">
            <v>No</v>
          </cell>
          <cell r="V1229" t="str">
            <v>No</v>
          </cell>
          <cell r="W1229" t="str">
            <v/>
          </cell>
        </row>
        <row r="1230">
          <cell r="B1230">
            <v>66525</v>
          </cell>
          <cell r="C1230">
            <v>100</v>
          </cell>
          <cell r="D1230" t="str">
            <v>NEF 2014</v>
          </cell>
          <cell r="E1230" t="str">
            <v>Historic Whitlock</v>
          </cell>
          <cell r="F1230" t="str">
            <v>Historic Whitlock, LP</v>
          </cell>
          <cell r="G1230" t="str">
            <v>Vision Communities, Inc.(IN)</v>
          </cell>
          <cell r="H1230" t="str">
            <v>Molly Gillis</v>
          </cell>
          <cell r="I1230" t="str">
            <v>Jennifer Rivera</v>
          </cell>
          <cell r="J1230" t="str">
            <v>Dauby O' Connor &amp; Zaleski LLC</v>
          </cell>
          <cell r="K1230">
            <v>42090</v>
          </cell>
          <cell r="L1230" t="str">
            <v/>
          </cell>
          <cell r="M1230" t="str">
            <v>2031</v>
          </cell>
          <cell r="N1230" t="str">
            <v>New</v>
          </cell>
          <cell r="O1230">
            <v>42522</v>
          </cell>
          <cell r="P1230">
            <v>42551</v>
          </cell>
          <cell r="Q1230" t="str">
            <v>NO</v>
          </cell>
          <cell r="R1230" t="str">
            <v/>
          </cell>
          <cell r="S1230"/>
          <cell r="T1230" t="str">
            <v>No</v>
          </cell>
          <cell r="U1230" t="str">
            <v>No</v>
          </cell>
          <cell r="V1230" t="str">
            <v>No</v>
          </cell>
          <cell r="W1230" t="str">
            <v/>
          </cell>
        </row>
        <row r="1231">
          <cell r="B1231">
            <v>66530</v>
          </cell>
          <cell r="C1231">
            <v>100</v>
          </cell>
          <cell r="D1231" t="str">
            <v>CEF 2014</v>
          </cell>
          <cell r="E1231" t="str">
            <v>William Penn Manor</v>
          </cell>
          <cell r="F1231" t="str">
            <v>William Penn Manor Housing, LP</v>
          </cell>
          <cell r="G1231" t="str">
            <v>Thomas Safran and Associates</v>
          </cell>
          <cell r="H1231" t="str">
            <v>Gina Nelson</v>
          </cell>
          <cell r="I1231" t="str">
            <v>Laura Pishion</v>
          </cell>
          <cell r="J1231" t="str">
            <v>Novogradac &amp; Company LLP (Long Beach)</v>
          </cell>
          <cell r="K1231">
            <v>41844</v>
          </cell>
          <cell r="L1231" t="str">
            <v/>
          </cell>
          <cell r="M1231" t="str">
            <v>2029</v>
          </cell>
          <cell r="N1231" t="str">
            <v>Moderate Rehab</v>
          </cell>
          <cell r="O1231">
            <v>41974</v>
          </cell>
          <cell r="P1231">
            <v>42034</v>
          </cell>
          <cell r="Q1231" t="str">
            <v>YES</v>
          </cell>
          <cell r="R1231">
            <v>2022</v>
          </cell>
          <cell r="S1231"/>
          <cell r="T1231" t="str">
            <v>No</v>
          </cell>
          <cell r="U1231" t="str">
            <v>No</v>
          </cell>
          <cell r="V1231" t="str">
            <v>No</v>
          </cell>
          <cell r="W1231" t="str">
            <v/>
          </cell>
        </row>
        <row r="1232">
          <cell r="B1232">
            <v>66536</v>
          </cell>
          <cell r="C1232">
            <v>100</v>
          </cell>
          <cell r="D1232" t="str">
            <v>Regional Fund V - Chicago</v>
          </cell>
          <cell r="E1232" t="str">
            <v>Thorncreek Senior Living</v>
          </cell>
          <cell r="F1232" t="str">
            <v>Thorncreek Senior Living, L.P.</v>
          </cell>
          <cell r="G1232" t="str">
            <v>Turnstone Development Corporation</v>
          </cell>
          <cell r="H1232" t="str">
            <v>Eileen Kelly</v>
          </cell>
          <cell r="I1232" t="str">
            <v>Jennifer Rivera</v>
          </cell>
          <cell r="J1232" t="str">
            <v>Haran &amp; Associates, Ltd.</v>
          </cell>
          <cell r="K1232">
            <v>41911</v>
          </cell>
          <cell r="L1232" t="str">
            <v/>
          </cell>
          <cell r="M1232" t="str">
            <v>2031</v>
          </cell>
          <cell r="N1232" t="str">
            <v>New</v>
          </cell>
          <cell r="O1232">
            <v>42309</v>
          </cell>
          <cell r="P1232">
            <v>42368</v>
          </cell>
          <cell r="Q1232" t="str">
            <v>NO</v>
          </cell>
          <cell r="R1232" t="str">
            <v/>
          </cell>
          <cell r="S1232"/>
          <cell r="T1232" t="str">
            <v>No</v>
          </cell>
          <cell r="U1232" t="str">
            <v>No</v>
          </cell>
          <cell r="V1232" t="str">
            <v>No</v>
          </cell>
          <cell r="W1232" t="str">
            <v/>
          </cell>
        </row>
        <row r="1233">
          <cell r="B1233">
            <v>66538</v>
          </cell>
          <cell r="C1233">
            <v>100</v>
          </cell>
          <cell r="D1233" t="str">
            <v>NEF 2014</v>
          </cell>
          <cell r="E1233" t="str">
            <v>Sunnyside Family Housing</v>
          </cell>
          <cell r="F1233" t="str">
            <v>SHA Sunnyside Family Housing LLC</v>
          </cell>
          <cell r="G1233" t="str">
            <v>Sunnyside (WA) Housing Authority</v>
          </cell>
          <cell r="H1233" t="str">
            <v>Melanie Niemeyer</v>
          </cell>
          <cell r="I1233" t="str">
            <v>Laura Pishion</v>
          </cell>
          <cell r="J1233" t="str">
            <v>Abby Sanders CPA, LLC</v>
          </cell>
          <cell r="K1233">
            <v>42081</v>
          </cell>
          <cell r="L1233" t="str">
            <v/>
          </cell>
          <cell r="M1233" t="str">
            <v>2030</v>
          </cell>
          <cell r="N1233" t="str">
            <v>New</v>
          </cell>
          <cell r="O1233">
            <v>42430</v>
          </cell>
          <cell r="P1233">
            <v>42460</v>
          </cell>
          <cell r="Q1233" t="str">
            <v>NO</v>
          </cell>
          <cell r="R1233" t="str">
            <v/>
          </cell>
          <cell r="S1233"/>
          <cell r="T1233" t="str">
            <v>No</v>
          </cell>
          <cell r="U1233" t="str">
            <v>No</v>
          </cell>
          <cell r="V1233" t="str">
            <v>No</v>
          </cell>
          <cell r="W1233" t="str">
            <v/>
          </cell>
        </row>
        <row r="1234">
          <cell r="B1234">
            <v>66540</v>
          </cell>
          <cell r="C1234">
            <v>100</v>
          </cell>
          <cell r="D1234" t="str">
            <v>Regional Fund V - Chicago</v>
          </cell>
          <cell r="E1234" t="str">
            <v>Breton Village</v>
          </cell>
          <cell r="F1234" t="str">
            <v>Breton Village Green Grand Rapids, LDHA</v>
          </cell>
          <cell r="G1234" t="str">
            <v>Michigan Nonprofit Housing Corporation</v>
          </cell>
          <cell r="H1234" t="str">
            <v>Erica Arellano</v>
          </cell>
          <cell r="I1234" t="str">
            <v>Jennifer Rivera</v>
          </cell>
          <cell r="J1234" t="str">
            <v>Plante &amp; Moran, LLC (Michigan)</v>
          </cell>
          <cell r="K1234">
            <v>42355</v>
          </cell>
          <cell r="L1234" t="str">
            <v/>
          </cell>
          <cell r="M1234" t="str">
            <v>2030</v>
          </cell>
          <cell r="N1234" t="str">
            <v>Moderate Rehab</v>
          </cell>
          <cell r="O1234">
            <v>42675</v>
          </cell>
          <cell r="P1234">
            <v>42369</v>
          </cell>
          <cell r="Q1234" t="str">
            <v>YES</v>
          </cell>
          <cell r="R1234">
            <v>2018</v>
          </cell>
          <cell r="S1234">
            <v>2018</v>
          </cell>
          <cell r="T1234" t="str">
            <v>Yes</v>
          </cell>
          <cell r="U1234" t="str">
            <v>Yes</v>
          </cell>
          <cell r="V1234" t="str">
            <v>Yes</v>
          </cell>
          <cell r="W1234" t="str">
            <v/>
          </cell>
        </row>
        <row r="1235">
          <cell r="B1235">
            <v>66541</v>
          </cell>
          <cell r="C1235">
            <v>100</v>
          </cell>
          <cell r="D1235" t="str">
            <v>Regional Fund V - Chicago</v>
          </cell>
          <cell r="E1235" t="str">
            <v>Fraser Woods</v>
          </cell>
          <cell r="F1235" t="str">
            <v>Fraser Woods Fraser Limited Dividend Housing Association, LLC</v>
          </cell>
          <cell r="G1235" t="str">
            <v>Michigan Nonprofit Housing Corporation</v>
          </cell>
          <cell r="H1235" t="str">
            <v>Erica Arellano</v>
          </cell>
          <cell r="I1235" t="str">
            <v>Jennifer Rivera</v>
          </cell>
          <cell r="J1235" t="str">
            <v>Plante &amp; Moran, LLC (Michigan)</v>
          </cell>
          <cell r="K1235">
            <v>42223</v>
          </cell>
          <cell r="L1235" t="str">
            <v/>
          </cell>
          <cell r="M1235" t="str">
            <v>2030</v>
          </cell>
          <cell r="N1235" t="str">
            <v>Moderate Rehab</v>
          </cell>
          <cell r="O1235" t="str">
            <v/>
          </cell>
          <cell r="P1235">
            <v>42588</v>
          </cell>
          <cell r="Q1235" t="str">
            <v>YES</v>
          </cell>
          <cell r="R1235">
            <v>2018</v>
          </cell>
          <cell r="S1235">
            <v>2018</v>
          </cell>
          <cell r="T1235" t="str">
            <v>Yes</v>
          </cell>
          <cell r="U1235" t="str">
            <v>Yes</v>
          </cell>
          <cell r="V1235" t="str">
            <v>Yes</v>
          </cell>
          <cell r="W1235" t="str">
            <v/>
          </cell>
        </row>
        <row r="1236">
          <cell r="B1236">
            <v>66544</v>
          </cell>
          <cell r="C1236">
            <v>61</v>
          </cell>
          <cell r="D1236" t="str">
            <v>Regional Fund V - Chicago</v>
          </cell>
          <cell r="E1236" t="str">
            <v>Walled Lake</v>
          </cell>
          <cell r="F1236" t="str">
            <v>Walled Lake Villa Walled Lake, LDHA</v>
          </cell>
          <cell r="G1236" t="str">
            <v>Michigan Nonprofit Housing Corporation</v>
          </cell>
          <cell r="H1236" t="str">
            <v>Erica Arellano</v>
          </cell>
          <cell r="I1236" t="str">
            <v>Jennifer Rivera</v>
          </cell>
          <cell r="J1236" t="str">
            <v>Plante &amp; Moran, LLC (Michigan)</v>
          </cell>
          <cell r="K1236">
            <v>42341</v>
          </cell>
          <cell r="L1236" t="str">
            <v/>
          </cell>
          <cell r="M1236" t="str">
            <v>2031</v>
          </cell>
          <cell r="N1236" t="str">
            <v>Moderate Rehab</v>
          </cell>
          <cell r="O1236">
            <v>42705</v>
          </cell>
          <cell r="P1236">
            <v>42736</v>
          </cell>
          <cell r="Q1236" t="str">
            <v>YES</v>
          </cell>
          <cell r="R1236">
            <v>2018</v>
          </cell>
          <cell r="S1236">
            <v>2018</v>
          </cell>
          <cell r="T1236" t="str">
            <v>Yes</v>
          </cell>
          <cell r="U1236" t="str">
            <v>Yes</v>
          </cell>
          <cell r="V1236" t="str">
            <v>Yes</v>
          </cell>
          <cell r="W1236" t="str">
            <v/>
          </cell>
        </row>
        <row r="1237">
          <cell r="B1237">
            <v>66544</v>
          </cell>
          <cell r="C1237">
            <v>39</v>
          </cell>
          <cell r="D1237" t="str">
            <v>Regional Fund VII</v>
          </cell>
          <cell r="E1237" t="str">
            <v>Walled Lake</v>
          </cell>
          <cell r="F1237" t="str">
            <v>Walled Lake Villa Walled Lake, LDHA</v>
          </cell>
          <cell r="G1237" t="str">
            <v>Michigan Nonprofit Housing Corporation</v>
          </cell>
          <cell r="H1237" t="str">
            <v>Erica Arellano</v>
          </cell>
          <cell r="I1237" t="str">
            <v>Jennifer Rivera</v>
          </cell>
          <cell r="J1237" t="str">
            <v>Plante &amp; Moran, LLC (Michigan)</v>
          </cell>
          <cell r="K1237">
            <v>42341</v>
          </cell>
          <cell r="L1237" t="str">
            <v/>
          </cell>
          <cell r="M1237" t="str">
            <v>2031</v>
          </cell>
          <cell r="N1237" t="str">
            <v>Moderate Rehab</v>
          </cell>
          <cell r="O1237">
            <v>42705</v>
          </cell>
          <cell r="P1237">
            <v>42736</v>
          </cell>
          <cell r="Q1237" t="str">
            <v>YES</v>
          </cell>
          <cell r="R1237">
            <v>2018</v>
          </cell>
          <cell r="S1237">
            <v>2018</v>
          </cell>
          <cell r="T1237" t="str">
            <v>Yes</v>
          </cell>
          <cell r="U1237" t="str">
            <v>Yes</v>
          </cell>
          <cell r="V1237" t="str">
            <v>Yes</v>
          </cell>
          <cell r="W1237" t="str">
            <v/>
          </cell>
        </row>
        <row r="1238">
          <cell r="B1238">
            <v>66552</v>
          </cell>
          <cell r="C1238">
            <v>100</v>
          </cell>
          <cell r="D1238" t="str">
            <v>NEF 2014</v>
          </cell>
          <cell r="E1238" t="str">
            <v>CRH  #9</v>
          </cell>
          <cell r="F1238" t="str">
            <v>Charleston Replacement Housing, L.P. #9</v>
          </cell>
          <cell r="G1238" t="str">
            <v>Alan Ives Construction (LOCATION: CHICAGO, IL)</v>
          </cell>
          <cell r="H1238" t="str">
            <v>Judy Jackson</v>
          </cell>
          <cell r="I1238" t="str">
            <v>Tracey Ferrara</v>
          </cell>
          <cell r="J1238" t="str">
            <v>Haran &amp; Associates, Ltd.</v>
          </cell>
          <cell r="K1238">
            <v>42527</v>
          </cell>
          <cell r="L1238" t="str">
            <v/>
          </cell>
          <cell r="M1238" t="str">
            <v>2032</v>
          </cell>
          <cell r="N1238" t="str">
            <v>New</v>
          </cell>
          <cell r="O1238">
            <v>42892</v>
          </cell>
          <cell r="P1238">
            <v>42850</v>
          </cell>
          <cell r="Q1238" t="str">
            <v>YES</v>
          </cell>
          <cell r="R1238">
            <v>2018</v>
          </cell>
          <cell r="S1238">
            <v>2018</v>
          </cell>
          <cell r="T1238" t="str">
            <v>Yes</v>
          </cell>
          <cell r="U1238" t="str">
            <v>Yes</v>
          </cell>
          <cell r="V1238" t="str">
            <v>Yes</v>
          </cell>
          <cell r="W1238" t="str">
            <v/>
          </cell>
        </row>
        <row r="1239">
          <cell r="B1239">
            <v>66561</v>
          </cell>
          <cell r="C1239">
            <v>7.95</v>
          </cell>
          <cell r="D1239" t="str">
            <v>Cathay SIF I</v>
          </cell>
          <cell r="E1239" t="str">
            <v>Parkview</v>
          </cell>
          <cell r="F1239" t="str">
            <v>UPD Parkview, LP, an Illinois limited partnership</v>
          </cell>
          <cell r="G1239" t="str">
            <v>UPHoldings</v>
          </cell>
          <cell r="H1239" t="str">
            <v>Eileen Kelly</v>
          </cell>
          <cell r="I1239" t="str">
            <v>Jennifer Rivera</v>
          </cell>
          <cell r="J1239" t="str">
            <v>MK Group CPAs &amp; Consultants LLC</v>
          </cell>
          <cell r="K1239">
            <v>42569</v>
          </cell>
          <cell r="L1239" t="str">
            <v/>
          </cell>
          <cell r="M1239" t="str">
            <v>2033</v>
          </cell>
          <cell r="N1239" t="str">
            <v>New</v>
          </cell>
          <cell r="O1239">
            <v>42979</v>
          </cell>
          <cell r="P1239">
            <v>43343</v>
          </cell>
          <cell r="Q1239" t="str">
            <v>YES</v>
          </cell>
          <cell r="R1239">
            <v>2018</v>
          </cell>
          <cell r="S1239">
            <v>2018</v>
          </cell>
          <cell r="T1239" t="str">
            <v>Yes</v>
          </cell>
          <cell r="U1239" t="str">
            <v>Yes</v>
          </cell>
          <cell r="V1239" t="str">
            <v>Yes</v>
          </cell>
          <cell r="W1239" t="str">
            <v/>
          </cell>
        </row>
        <row r="1240">
          <cell r="B1240">
            <v>66561</v>
          </cell>
          <cell r="C1240">
            <v>37.5</v>
          </cell>
          <cell r="D1240" t="str">
            <v>Regional Fund VII</v>
          </cell>
          <cell r="E1240" t="str">
            <v>Parkview</v>
          </cell>
          <cell r="F1240" t="str">
            <v>UPD Parkview, LP, an Illinois limited partnership</v>
          </cell>
          <cell r="G1240" t="str">
            <v>UPHoldings</v>
          </cell>
          <cell r="H1240" t="str">
            <v>Eileen Kelly</v>
          </cell>
          <cell r="I1240" t="str">
            <v>Jennifer Rivera</v>
          </cell>
          <cell r="J1240" t="str">
            <v>MK Group CPAs &amp; Consultants LLC</v>
          </cell>
          <cell r="K1240">
            <v>42569</v>
          </cell>
          <cell r="L1240" t="str">
            <v/>
          </cell>
          <cell r="M1240" t="str">
            <v>2033</v>
          </cell>
          <cell r="N1240" t="str">
            <v>New</v>
          </cell>
          <cell r="O1240">
            <v>42979</v>
          </cell>
          <cell r="P1240">
            <v>43343</v>
          </cell>
          <cell r="Q1240" t="str">
            <v>YES</v>
          </cell>
          <cell r="R1240">
            <v>2018</v>
          </cell>
          <cell r="S1240">
            <v>2018</v>
          </cell>
          <cell r="T1240" t="str">
            <v>Yes</v>
          </cell>
          <cell r="U1240" t="str">
            <v>Yes</v>
          </cell>
          <cell r="V1240" t="str">
            <v>Yes</v>
          </cell>
          <cell r="W1240" t="str">
            <v/>
          </cell>
        </row>
        <row r="1241">
          <cell r="B1241">
            <v>66561</v>
          </cell>
          <cell r="C1241">
            <v>54.55</v>
          </cell>
          <cell r="D1241" t="str">
            <v>Regional VIII - Chicago</v>
          </cell>
          <cell r="E1241" t="str">
            <v>Parkview</v>
          </cell>
          <cell r="F1241" t="str">
            <v>UPD Parkview, LP, an Illinois limited partnership</v>
          </cell>
          <cell r="G1241" t="str">
            <v>UPHoldings</v>
          </cell>
          <cell r="H1241" t="str">
            <v>Eileen Kelly</v>
          </cell>
          <cell r="I1241" t="str">
            <v>Jennifer Rivera</v>
          </cell>
          <cell r="J1241" t="str">
            <v>MK Group CPAs &amp; Consultants LLC</v>
          </cell>
          <cell r="K1241">
            <v>42569</v>
          </cell>
          <cell r="L1241" t="str">
            <v/>
          </cell>
          <cell r="M1241" t="str">
            <v>2033</v>
          </cell>
          <cell r="N1241" t="str">
            <v>New</v>
          </cell>
          <cell r="O1241">
            <v>42979</v>
          </cell>
          <cell r="P1241">
            <v>43343</v>
          </cell>
          <cell r="Q1241" t="str">
            <v>YES</v>
          </cell>
          <cell r="R1241">
            <v>2018</v>
          </cell>
          <cell r="S1241">
            <v>2018</v>
          </cell>
          <cell r="T1241" t="str">
            <v>Yes</v>
          </cell>
          <cell r="U1241" t="str">
            <v>Yes</v>
          </cell>
          <cell r="V1241" t="str">
            <v>Yes</v>
          </cell>
          <cell r="W1241" t="str">
            <v/>
          </cell>
        </row>
        <row r="1242">
          <cell r="B1242">
            <v>66563</v>
          </cell>
          <cell r="C1242">
            <v>100</v>
          </cell>
          <cell r="D1242" t="str">
            <v>Regional Fund V - Chicago</v>
          </cell>
          <cell r="E1242" t="str">
            <v>Union Square (WI)</v>
          </cell>
          <cell r="F1242" t="str">
            <v>Union Square Apartments, LLC</v>
          </cell>
          <cell r="G1242" t="str">
            <v xml:space="preserve">Commonwealth Development Corporation </v>
          </cell>
          <cell r="H1242" t="str">
            <v>Zoila Natera-Sandoval</v>
          </cell>
          <cell r="I1242" t="str">
            <v>Jennifer Rivera</v>
          </cell>
          <cell r="J1242" t="str">
            <v>Tidwell Group (Atlanta)</v>
          </cell>
          <cell r="K1242">
            <v>41956</v>
          </cell>
          <cell r="L1242" t="str">
            <v/>
          </cell>
          <cell r="M1242" t="str">
            <v>2030</v>
          </cell>
          <cell r="N1242" t="str">
            <v>New</v>
          </cell>
          <cell r="O1242">
            <v>42309</v>
          </cell>
          <cell r="P1242">
            <v>42306</v>
          </cell>
          <cell r="Q1242" t="str">
            <v>YES</v>
          </cell>
          <cell r="R1242">
            <v>2022</v>
          </cell>
          <cell r="S1242"/>
          <cell r="T1242" t="str">
            <v>No</v>
          </cell>
          <cell r="U1242" t="str">
            <v>No</v>
          </cell>
          <cell r="V1242" t="str">
            <v>No</v>
          </cell>
          <cell r="W1242" t="str">
            <v/>
          </cell>
        </row>
        <row r="1243">
          <cell r="B1243">
            <v>66564</v>
          </cell>
          <cell r="C1243">
            <v>100</v>
          </cell>
          <cell r="D1243" t="str">
            <v>Regional Fund V - Chicago</v>
          </cell>
          <cell r="E1243" t="str">
            <v>Newbury Place</v>
          </cell>
          <cell r="F1243" t="str">
            <v>Newbury Place, LLC</v>
          </cell>
          <cell r="G1243" t="str">
            <v xml:space="preserve">Commonwealth Development Corporation </v>
          </cell>
          <cell r="H1243" t="str">
            <v>Zoila Natera-Sandoval</v>
          </cell>
          <cell r="I1243" t="str">
            <v>Jennifer Rivera</v>
          </cell>
          <cell r="J1243" t="str">
            <v>Tidwell Group (Atlanta)</v>
          </cell>
          <cell r="K1243">
            <v>42101</v>
          </cell>
          <cell r="L1243" t="str">
            <v/>
          </cell>
          <cell r="M1243" t="str">
            <v>2030</v>
          </cell>
          <cell r="N1243" t="str">
            <v>Gut Rehab</v>
          </cell>
          <cell r="O1243" t="str">
            <v/>
          </cell>
          <cell r="P1243">
            <v>42460</v>
          </cell>
          <cell r="Q1243" t="str">
            <v>NO</v>
          </cell>
          <cell r="R1243" t="str">
            <v/>
          </cell>
          <cell r="S1243"/>
          <cell r="T1243" t="str">
            <v>No</v>
          </cell>
          <cell r="U1243" t="str">
            <v>No</v>
          </cell>
          <cell r="V1243" t="str">
            <v>No</v>
          </cell>
          <cell r="W1243" t="str">
            <v/>
          </cell>
        </row>
        <row r="1244">
          <cell r="B1244">
            <v>66565</v>
          </cell>
          <cell r="C1244">
            <v>100</v>
          </cell>
          <cell r="D1244" t="str">
            <v>Regional Fund V - Chicago</v>
          </cell>
          <cell r="E1244" t="str">
            <v>Historic School</v>
          </cell>
          <cell r="F1244" t="str">
            <v>Elementary School Apartments, LLC</v>
          </cell>
          <cell r="G1244" t="str">
            <v xml:space="preserve">Commonwealth Development Corporation </v>
          </cell>
          <cell r="H1244" t="str">
            <v>Zoila Natera-Sandoval</v>
          </cell>
          <cell r="I1244" t="str">
            <v>Jennifer Rivera</v>
          </cell>
          <cell r="J1244" t="str">
            <v>Tidwell Group (Atlanta)</v>
          </cell>
          <cell r="K1244">
            <v>41996</v>
          </cell>
          <cell r="L1244" t="str">
            <v/>
          </cell>
          <cell r="M1244" t="str">
            <v>2030</v>
          </cell>
          <cell r="N1244" t="str">
            <v>New</v>
          </cell>
          <cell r="O1244">
            <v>42309</v>
          </cell>
          <cell r="P1244">
            <v>42278</v>
          </cell>
          <cell r="Q1244" t="str">
            <v>NO</v>
          </cell>
          <cell r="R1244" t="str">
            <v/>
          </cell>
          <cell r="S1244"/>
          <cell r="T1244" t="str">
            <v>No</v>
          </cell>
          <cell r="U1244" t="str">
            <v>No</v>
          </cell>
          <cell r="V1244" t="str">
            <v>No</v>
          </cell>
          <cell r="W1244" t="str">
            <v/>
          </cell>
        </row>
        <row r="1245">
          <cell r="B1245">
            <v>66572</v>
          </cell>
          <cell r="C1245">
            <v>100</v>
          </cell>
          <cell r="D1245" t="str">
            <v>Regional Fund IV</v>
          </cell>
          <cell r="E1245" t="str">
            <v>Salina Crossing</v>
          </cell>
          <cell r="F1245" t="str">
            <v>Salina Crossing, LLC</v>
          </cell>
          <cell r="G1245" t="str">
            <v>Housing Visions Consultants, Inc.</v>
          </cell>
          <cell r="H1245" t="str">
            <v>Jessica Polak</v>
          </cell>
          <cell r="I1245" t="str">
            <v>Tracey Ferrara</v>
          </cell>
          <cell r="J1245" t="str">
            <v>Grossman St. Amour</v>
          </cell>
          <cell r="K1245">
            <v>41955</v>
          </cell>
          <cell r="L1245" t="str">
            <v/>
          </cell>
          <cell r="M1245" t="str">
            <v>2031</v>
          </cell>
          <cell r="N1245" t="str">
            <v>New</v>
          </cell>
          <cell r="O1245">
            <v>42430</v>
          </cell>
          <cell r="P1245">
            <v>42704</v>
          </cell>
          <cell r="Q1245" t="str">
            <v>NO</v>
          </cell>
          <cell r="R1245" t="str">
            <v/>
          </cell>
          <cell r="S1245"/>
          <cell r="T1245" t="str">
            <v>No</v>
          </cell>
          <cell r="U1245" t="str">
            <v>No</v>
          </cell>
          <cell r="V1245" t="str">
            <v>No</v>
          </cell>
          <cell r="W1245" t="str">
            <v/>
          </cell>
        </row>
        <row r="1246">
          <cell r="B1246">
            <v>66573</v>
          </cell>
          <cell r="C1246">
            <v>12</v>
          </cell>
          <cell r="D1246" t="str">
            <v>Regional Fund IV</v>
          </cell>
          <cell r="E1246" t="str">
            <v xml:space="preserve">Walnut Avenue Homes </v>
          </cell>
          <cell r="F1246" t="str">
            <v>Walnut Avenue Homes, LLC</v>
          </cell>
          <cell r="G1246" t="str">
            <v>Housing Visions Consultants, Inc.</v>
          </cell>
          <cell r="H1246" t="str">
            <v>Jessica Polak</v>
          </cell>
          <cell r="I1246" t="str">
            <v>Tracey Ferrara</v>
          </cell>
          <cell r="J1246" t="str">
            <v>Grossman St. Amour</v>
          </cell>
          <cell r="K1246">
            <v>41946</v>
          </cell>
          <cell r="L1246" t="str">
            <v/>
          </cell>
          <cell r="M1246" t="str">
            <v>2031</v>
          </cell>
          <cell r="N1246" t="str">
            <v>New</v>
          </cell>
          <cell r="O1246">
            <v>42430</v>
          </cell>
          <cell r="P1246">
            <v>42895</v>
          </cell>
          <cell r="Q1246" t="str">
            <v>NO</v>
          </cell>
          <cell r="R1246" t="str">
            <v/>
          </cell>
          <cell r="S1246"/>
          <cell r="T1246" t="str">
            <v>No</v>
          </cell>
          <cell r="U1246" t="str">
            <v>No</v>
          </cell>
          <cell r="V1246" t="str">
            <v>No</v>
          </cell>
          <cell r="W1246" t="str">
            <v/>
          </cell>
        </row>
        <row r="1247">
          <cell r="B1247">
            <v>66573</v>
          </cell>
          <cell r="C1247">
            <v>88</v>
          </cell>
          <cell r="D1247" t="str">
            <v>Regional Fund VII</v>
          </cell>
          <cell r="E1247" t="str">
            <v xml:space="preserve">Walnut Avenue Homes </v>
          </cell>
          <cell r="F1247" t="str">
            <v>Walnut Avenue Homes, LLC</v>
          </cell>
          <cell r="G1247" t="str">
            <v>Housing Visions Consultants, Inc.</v>
          </cell>
          <cell r="H1247" t="str">
            <v>Jessica Polak</v>
          </cell>
          <cell r="I1247" t="str">
            <v>Tracey Ferrara</v>
          </cell>
          <cell r="J1247" t="str">
            <v>Grossman St. Amour</v>
          </cell>
          <cell r="K1247">
            <v>41946</v>
          </cell>
          <cell r="L1247" t="str">
            <v/>
          </cell>
          <cell r="M1247" t="str">
            <v>2031</v>
          </cell>
          <cell r="N1247" t="str">
            <v>New</v>
          </cell>
          <cell r="O1247">
            <v>42430</v>
          </cell>
          <cell r="P1247">
            <v>42895</v>
          </cell>
          <cell r="Q1247" t="str">
            <v>NO</v>
          </cell>
          <cell r="R1247" t="str">
            <v/>
          </cell>
          <cell r="S1247"/>
          <cell r="T1247" t="str">
            <v>No</v>
          </cell>
          <cell r="U1247" t="str">
            <v>No</v>
          </cell>
          <cell r="V1247" t="str">
            <v>No</v>
          </cell>
          <cell r="W1247" t="str">
            <v/>
          </cell>
        </row>
        <row r="1248">
          <cell r="B1248">
            <v>66577</v>
          </cell>
          <cell r="C1248">
            <v>100</v>
          </cell>
          <cell r="D1248" t="str">
            <v>First Niagara SIF (FN acquired by AHP Housing)</v>
          </cell>
          <cell r="E1248" t="str">
            <v>4050 Apartments</v>
          </cell>
          <cell r="F1248" t="str">
            <v>4050 Apartments, L.P.</v>
          </cell>
          <cell r="G1248" t="str">
            <v>Peoples Emergency Center Community Development Corporation</v>
          </cell>
          <cell r="H1248" t="str">
            <v>Lisa Griffin</v>
          </cell>
          <cell r="I1248" t="str">
            <v>Tracey Ferrara</v>
          </cell>
          <cell r="J1248" t="str">
            <v>EisnerAmper LLP</v>
          </cell>
          <cell r="K1248">
            <v>42397</v>
          </cell>
          <cell r="L1248" t="str">
            <v/>
          </cell>
          <cell r="M1248" t="str">
            <v>2032</v>
          </cell>
          <cell r="N1248" t="str">
            <v>New</v>
          </cell>
          <cell r="O1248">
            <v>42675</v>
          </cell>
          <cell r="P1248">
            <v>42725</v>
          </cell>
          <cell r="Q1248" t="str">
            <v>YES</v>
          </cell>
          <cell r="R1248">
            <v>2018</v>
          </cell>
          <cell r="S1248">
            <v>2018</v>
          </cell>
          <cell r="T1248" t="str">
            <v>Yes</v>
          </cell>
          <cell r="U1248" t="str">
            <v>Yes</v>
          </cell>
          <cell r="V1248" t="str">
            <v>Yes</v>
          </cell>
          <cell r="W1248" t="str">
            <v/>
          </cell>
        </row>
        <row r="1249">
          <cell r="B1249">
            <v>66580</v>
          </cell>
          <cell r="C1249">
            <v>100</v>
          </cell>
          <cell r="D1249" t="str">
            <v>JPMorgan 2014</v>
          </cell>
          <cell r="E1249" t="str">
            <v>Bedford Green</v>
          </cell>
          <cell r="F1249" t="str">
            <v>Bedford Place LLC</v>
          </cell>
          <cell r="G1249" t="str">
            <v>Peabody Properties, Inc.</v>
          </cell>
          <cell r="H1249" t="str">
            <v>Nicole Bush</v>
          </cell>
          <cell r="I1249" t="str">
            <v>Tracey Ferrara</v>
          </cell>
          <cell r="J1249" t="str">
            <v>Kevin P. Martin &amp; Associates, P.C.</v>
          </cell>
          <cell r="K1249">
            <v>42088</v>
          </cell>
          <cell r="L1249" t="str">
            <v/>
          </cell>
          <cell r="M1249" t="str">
            <v>2030</v>
          </cell>
          <cell r="N1249" t="str">
            <v>New</v>
          </cell>
          <cell r="O1249">
            <v>42430</v>
          </cell>
          <cell r="P1249">
            <v>42536</v>
          </cell>
          <cell r="Q1249" t="str">
            <v>YES</v>
          </cell>
          <cell r="R1249">
            <v>2018</v>
          </cell>
          <cell r="S1249">
            <v>2018</v>
          </cell>
          <cell r="T1249" t="str">
            <v>Yes</v>
          </cell>
          <cell r="U1249" t="str">
            <v>Yes</v>
          </cell>
          <cell r="V1249" t="str">
            <v>Yes</v>
          </cell>
          <cell r="W1249" t="str">
            <v/>
          </cell>
        </row>
        <row r="1250">
          <cell r="B1250">
            <v>66583</v>
          </cell>
          <cell r="C1250">
            <v>100</v>
          </cell>
          <cell r="D1250" t="str">
            <v>NEF 2014</v>
          </cell>
          <cell r="E1250" t="str">
            <v>United Manor (IA)</v>
          </cell>
          <cell r="F1250" t="str">
            <v>United Manor Associates, L.P.</v>
          </cell>
          <cell r="G1250" t="str">
            <v>Dewitt Churches United</v>
          </cell>
          <cell r="H1250" t="str">
            <v>Kelly Wiegman</v>
          </cell>
          <cell r="I1250" t="str">
            <v>Jennifer Rivera</v>
          </cell>
          <cell r="J1250" t="str">
            <v>McGowen Hurst Clark &amp; Smith, P.C.</v>
          </cell>
          <cell r="K1250">
            <v>42075</v>
          </cell>
          <cell r="L1250" t="str">
            <v/>
          </cell>
          <cell r="M1250" t="str">
            <v>2030</v>
          </cell>
          <cell r="N1250" t="str">
            <v>Moderate Rehab</v>
          </cell>
          <cell r="O1250">
            <v>42491</v>
          </cell>
          <cell r="P1250">
            <v>42482</v>
          </cell>
          <cell r="Q1250" t="str">
            <v>YES</v>
          </cell>
          <cell r="R1250">
            <v>2022</v>
          </cell>
          <cell r="S1250"/>
          <cell r="T1250" t="str">
            <v>No</v>
          </cell>
          <cell r="U1250" t="str">
            <v>No</v>
          </cell>
          <cell r="V1250" t="str">
            <v>No</v>
          </cell>
          <cell r="W1250" t="str">
            <v/>
          </cell>
        </row>
        <row r="1251">
          <cell r="B1251">
            <v>66584</v>
          </cell>
          <cell r="C1251">
            <v>100</v>
          </cell>
          <cell r="D1251" t="str">
            <v>JPMorgan 2015</v>
          </cell>
          <cell r="E1251" t="str">
            <v>Hope Manor Joliet</v>
          </cell>
          <cell r="F1251" t="str">
            <v>Hope Manor Joliet Veterans Housing L.P.</v>
          </cell>
          <cell r="G1251" t="str">
            <v>Volunteers of America of Illinois</v>
          </cell>
          <cell r="H1251" t="str">
            <v>Erica Arellano</v>
          </cell>
          <cell r="I1251" t="str">
            <v>Jennifer Rivera</v>
          </cell>
          <cell r="J1251" t="str">
            <v>Baker Tilly Virchow Krause, LLP (Madison)</v>
          </cell>
          <cell r="K1251">
            <v>42408</v>
          </cell>
          <cell r="L1251" t="str">
            <v/>
          </cell>
          <cell r="M1251" t="str">
            <v>2031</v>
          </cell>
          <cell r="N1251" t="str">
            <v>New</v>
          </cell>
          <cell r="O1251">
            <v>42856</v>
          </cell>
          <cell r="P1251">
            <v>42881</v>
          </cell>
          <cell r="Q1251" t="str">
            <v>YES</v>
          </cell>
          <cell r="R1251">
            <v>2018</v>
          </cell>
          <cell r="S1251">
            <v>2018</v>
          </cell>
          <cell r="T1251" t="str">
            <v>Yes</v>
          </cell>
          <cell r="U1251" t="str">
            <v>Yes</v>
          </cell>
          <cell r="V1251" t="str">
            <v>Yes</v>
          </cell>
          <cell r="W1251" t="str">
            <v/>
          </cell>
        </row>
        <row r="1252">
          <cell r="B1252">
            <v>66585</v>
          </cell>
          <cell r="C1252">
            <v>100</v>
          </cell>
          <cell r="D1252" t="str">
            <v>NEF 2014</v>
          </cell>
          <cell r="E1252" t="str">
            <v>Rice Lake Franklin School</v>
          </cell>
          <cell r="F1252" t="str">
            <v>Franklin School Apartments, LLC</v>
          </cell>
          <cell r="G1252" t="str">
            <v>Impact Seven, Inc. (Almena)</v>
          </cell>
          <cell r="H1252" t="str">
            <v>Erica Arellano</v>
          </cell>
          <cell r="I1252" t="str">
            <v>Jennifer Rivera</v>
          </cell>
          <cell r="J1252" t="str">
            <v/>
          </cell>
          <cell r="K1252">
            <v>42200</v>
          </cell>
          <cell r="L1252" t="str">
            <v/>
          </cell>
          <cell r="M1252" t="str">
            <v>2031</v>
          </cell>
          <cell r="N1252" t="str">
            <v>New</v>
          </cell>
          <cell r="O1252">
            <v>42430</v>
          </cell>
          <cell r="P1252">
            <v>42461</v>
          </cell>
          <cell r="Q1252" t="str">
            <v>NO</v>
          </cell>
          <cell r="R1252" t="str">
            <v/>
          </cell>
          <cell r="S1252"/>
          <cell r="T1252" t="str">
            <v>No</v>
          </cell>
          <cell r="U1252" t="str">
            <v>No</v>
          </cell>
          <cell r="V1252" t="str">
            <v>No</v>
          </cell>
          <cell r="W1252" t="str">
            <v/>
          </cell>
        </row>
        <row r="1253">
          <cell r="B1253">
            <v>66586</v>
          </cell>
          <cell r="C1253">
            <v>100</v>
          </cell>
          <cell r="D1253" t="str">
            <v>Citigroup 2014</v>
          </cell>
          <cell r="E1253" t="str">
            <v>Genesis Y15 Re-Syndication</v>
          </cell>
          <cell r="F1253" t="str">
            <v>Genesis Y15 Owners LLC</v>
          </cell>
          <cell r="G1253" t="str">
            <v xml:space="preserve">Genesis Companies LLC </v>
          </cell>
          <cell r="H1253" t="str">
            <v>David Rozan</v>
          </cell>
          <cell r="I1253" t="str">
            <v>Lisa Taylor</v>
          </cell>
          <cell r="J1253" t="str">
            <v>Flaherty Salmin CPAs</v>
          </cell>
          <cell r="K1253">
            <v>42180</v>
          </cell>
          <cell r="L1253" t="str">
            <v/>
          </cell>
          <cell r="M1253" t="str">
            <v>2032</v>
          </cell>
          <cell r="N1253" t="str">
            <v>Moderate Rehab</v>
          </cell>
          <cell r="O1253">
            <v>42826</v>
          </cell>
          <cell r="P1253">
            <v>42736</v>
          </cell>
          <cell r="Q1253" t="str">
            <v>YES</v>
          </cell>
          <cell r="R1253">
            <v>2018</v>
          </cell>
          <cell r="S1253">
            <v>2018</v>
          </cell>
          <cell r="T1253" t="str">
            <v>Yes</v>
          </cell>
          <cell r="U1253" t="str">
            <v>Yes</v>
          </cell>
          <cell r="V1253" t="str">
            <v>Yes</v>
          </cell>
          <cell r="W1253" t="str">
            <v/>
          </cell>
        </row>
        <row r="1254">
          <cell r="B1254">
            <v>66614</v>
          </cell>
          <cell r="C1254">
            <v>78.069999999999993</v>
          </cell>
          <cell r="D1254" t="str">
            <v>Regional Fund I</v>
          </cell>
          <cell r="E1254" t="str">
            <v>Swayze Apartments</v>
          </cell>
          <cell r="F1254" t="str">
            <v>Swayze Court Apartments Limited Dividend Housing Association Limited Partnership</v>
          </cell>
          <cell r="G1254" t="str">
            <v>Communities First, Inc.</v>
          </cell>
          <cell r="H1254" t="str">
            <v>Erica Arellano</v>
          </cell>
          <cell r="I1254" t="str">
            <v>Jennifer Rivera</v>
          </cell>
          <cell r="J1254" t="str">
            <v>Plante &amp; Moran, LLC (Michigan)</v>
          </cell>
          <cell r="K1254">
            <v>42206</v>
          </cell>
          <cell r="L1254" t="str">
            <v/>
          </cell>
          <cell r="M1254" t="str">
            <v>2030</v>
          </cell>
          <cell r="N1254" t="str">
            <v>New</v>
          </cell>
          <cell r="O1254">
            <v>42552</v>
          </cell>
          <cell r="P1254">
            <v>42674</v>
          </cell>
          <cell r="Q1254" t="str">
            <v>NO</v>
          </cell>
          <cell r="R1254" t="str">
            <v/>
          </cell>
          <cell r="S1254"/>
          <cell r="T1254" t="str">
            <v>No</v>
          </cell>
          <cell r="U1254" t="str">
            <v>No</v>
          </cell>
          <cell r="V1254" t="str">
            <v>No</v>
          </cell>
          <cell r="W1254" t="str">
            <v/>
          </cell>
        </row>
        <row r="1255">
          <cell r="B1255">
            <v>66614</v>
          </cell>
          <cell r="C1255">
            <v>21.93</v>
          </cell>
          <cell r="D1255" t="str">
            <v>Regional Fund V - Chicago</v>
          </cell>
          <cell r="E1255" t="str">
            <v>Swayze Apartments</v>
          </cell>
          <cell r="F1255" t="str">
            <v>Swayze Court Apartments Limited Dividend Housing Association Limited Partnership</v>
          </cell>
          <cell r="G1255" t="str">
            <v>Communities First, Inc.</v>
          </cell>
          <cell r="H1255" t="str">
            <v>Erica Arellano</v>
          </cell>
          <cell r="I1255" t="str">
            <v>Jennifer Rivera</v>
          </cell>
          <cell r="J1255" t="str">
            <v>Plante &amp; Moran, LLC (Michigan)</v>
          </cell>
          <cell r="K1255">
            <v>42206</v>
          </cell>
          <cell r="L1255" t="str">
            <v/>
          </cell>
          <cell r="M1255" t="str">
            <v>2030</v>
          </cell>
          <cell r="N1255" t="str">
            <v>New</v>
          </cell>
          <cell r="O1255">
            <v>42552</v>
          </cell>
          <cell r="P1255">
            <v>42674</v>
          </cell>
          <cell r="Q1255" t="str">
            <v>NO</v>
          </cell>
          <cell r="R1255" t="str">
            <v/>
          </cell>
          <cell r="S1255"/>
          <cell r="T1255" t="str">
            <v>No</v>
          </cell>
          <cell r="U1255" t="str">
            <v>No</v>
          </cell>
          <cell r="V1255" t="str">
            <v>No</v>
          </cell>
          <cell r="W1255" t="str">
            <v/>
          </cell>
        </row>
        <row r="1256">
          <cell r="B1256">
            <v>66623</v>
          </cell>
          <cell r="C1256">
            <v>31.27</v>
          </cell>
          <cell r="D1256" t="str">
            <v>Cathay SIF I</v>
          </cell>
          <cell r="E1256" t="str">
            <v>University Commons (WA)</v>
          </cell>
          <cell r="F1256" t="str">
            <v>Roosevelt Development LLLP</v>
          </cell>
          <cell r="G1256" t="str">
            <v>The Low Income Housing Institute (LIHI)</v>
          </cell>
          <cell r="H1256" t="str">
            <v>Justin Sousley</v>
          </cell>
          <cell r="I1256" t="str">
            <v>Laura Pishion</v>
          </cell>
          <cell r="J1256" t="str">
            <v>Dauby O' Connor &amp; Zaleski LLC</v>
          </cell>
          <cell r="K1256">
            <v>42122</v>
          </cell>
          <cell r="L1256" t="str">
            <v/>
          </cell>
          <cell r="M1256" t="str">
            <v>2031</v>
          </cell>
          <cell r="N1256" t="str">
            <v>New</v>
          </cell>
          <cell r="O1256">
            <v>42491</v>
          </cell>
          <cell r="P1256">
            <v>42522</v>
          </cell>
          <cell r="Q1256" t="str">
            <v>NO</v>
          </cell>
          <cell r="R1256" t="str">
            <v/>
          </cell>
          <cell r="S1256"/>
          <cell r="T1256" t="str">
            <v>No</v>
          </cell>
          <cell r="U1256" t="str">
            <v>No</v>
          </cell>
          <cell r="V1256" t="str">
            <v>No</v>
          </cell>
          <cell r="W1256" t="str">
            <v/>
          </cell>
        </row>
        <row r="1257">
          <cell r="B1257">
            <v>66623</v>
          </cell>
          <cell r="C1257">
            <v>8.2899999999999991</v>
          </cell>
          <cell r="D1257" t="str">
            <v>Cathay SIF II</v>
          </cell>
          <cell r="E1257" t="str">
            <v>University Commons (WA)</v>
          </cell>
          <cell r="F1257" t="str">
            <v>Roosevelt Development LLLP</v>
          </cell>
          <cell r="G1257" t="str">
            <v>The Low Income Housing Institute (LIHI)</v>
          </cell>
          <cell r="H1257" t="str">
            <v>Justin Sousley</v>
          </cell>
          <cell r="I1257" t="str">
            <v>Laura Pishion</v>
          </cell>
          <cell r="J1257" t="str">
            <v>Dauby O' Connor &amp; Zaleski LLC</v>
          </cell>
          <cell r="K1257">
            <v>42122</v>
          </cell>
          <cell r="L1257" t="str">
            <v/>
          </cell>
          <cell r="M1257" t="str">
            <v>2031</v>
          </cell>
          <cell r="N1257" t="str">
            <v>New</v>
          </cell>
          <cell r="O1257">
            <v>42491</v>
          </cell>
          <cell r="P1257">
            <v>42522</v>
          </cell>
          <cell r="Q1257" t="str">
            <v>NO</v>
          </cell>
          <cell r="R1257" t="str">
            <v/>
          </cell>
          <cell r="S1257"/>
          <cell r="T1257" t="str">
            <v>No</v>
          </cell>
          <cell r="U1257" t="str">
            <v>No</v>
          </cell>
          <cell r="V1257" t="str">
            <v>No</v>
          </cell>
          <cell r="W1257" t="str">
            <v/>
          </cell>
        </row>
        <row r="1258">
          <cell r="B1258">
            <v>66623</v>
          </cell>
          <cell r="C1258">
            <v>60.44</v>
          </cell>
          <cell r="D1258" t="str">
            <v>HEF XI</v>
          </cell>
          <cell r="E1258" t="str">
            <v>University Commons (WA)</v>
          </cell>
          <cell r="F1258" t="str">
            <v>Roosevelt Development LLLP</v>
          </cell>
          <cell r="G1258" t="str">
            <v>The Low Income Housing Institute (LIHI)</v>
          </cell>
          <cell r="H1258" t="str">
            <v>Justin Sousley</v>
          </cell>
          <cell r="I1258" t="str">
            <v>Laura Pishion</v>
          </cell>
          <cell r="J1258" t="str">
            <v>Dauby O' Connor &amp; Zaleski LLC</v>
          </cell>
          <cell r="K1258">
            <v>42122</v>
          </cell>
          <cell r="L1258" t="str">
            <v/>
          </cell>
          <cell r="M1258" t="str">
            <v>2031</v>
          </cell>
          <cell r="N1258" t="str">
            <v>New</v>
          </cell>
          <cell r="O1258">
            <v>42491</v>
          </cell>
          <cell r="P1258">
            <v>42522</v>
          </cell>
          <cell r="Q1258" t="str">
            <v>NO</v>
          </cell>
          <cell r="R1258" t="str">
            <v/>
          </cell>
          <cell r="S1258"/>
          <cell r="T1258" t="str">
            <v>No</v>
          </cell>
          <cell r="U1258" t="str">
            <v>No</v>
          </cell>
          <cell r="V1258" t="str">
            <v>No</v>
          </cell>
          <cell r="W1258" t="str">
            <v/>
          </cell>
        </row>
        <row r="1259">
          <cell r="B1259">
            <v>66635</v>
          </cell>
          <cell r="C1259">
            <v>100</v>
          </cell>
          <cell r="D1259" t="str">
            <v>HEF XII</v>
          </cell>
          <cell r="E1259" t="str">
            <v>Ironhorse Lodge</v>
          </cell>
          <cell r="F1259" t="str">
            <v>IronHorse Lodge 1 LLC</v>
          </cell>
          <cell r="G1259" t="str">
            <v>Pacific Crest Affordable Housing, LLC</v>
          </cell>
          <cell r="H1259" t="str">
            <v>Melanie Niemeyer</v>
          </cell>
          <cell r="I1259" t="str">
            <v>Laura Pishion</v>
          </cell>
          <cell r="J1259" t="str">
            <v>Loveridge Hunt &amp; Company</v>
          </cell>
          <cell r="K1259">
            <v>42181</v>
          </cell>
          <cell r="L1259" t="str">
            <v/>
          </cell>
          <cell r="M1259" t="str">
            <v>2030</v>
          </cell>
          <cell r="N1259" t="str">
            <v>New</v>
          </cell>
          <cell r="O1259">
            <v>42461</v>
          </cell>
          <cell r="P1259">
            <v>42503</v>
          </cell>
          <cell r="Q1259" t="str">
            <v>NO</v>
          </cell>
          <cell r="R1259" t="str">
            <v/>
          </cell>
          <cell r="S1259"/>
          <cell r="T1259" t="str">
            <v>No</v>
          </cell>
          <cell r="U1259" t="str">
            <v>No</v>
          </cell>
          <cell r="V1259" t="str">
            <v>No</v>
          </cell>
          <cell r="W1259" t="str">
            <v/>
          </cell>
        </row>
        <row r="1260">
          <cell r="B1260">
            <v>66645</v>
          </cell>
          <cell r="C1260">
            <v>100</v>
          </cell>
          <cell r="D1260" t="str">
            <v>JPMorgan 2015</v>
          </cell>
          <cell r="E1260" t="str">
            <v>Frank Luke Phase II (aka Aeroterra II Apartments)</v>
          </cell>
          <cell r="F1260" t="str">
            <v>PERC II Frank Luke Addition, LLC</v>
          </cell>
          <cell r="G1260" t="str">
            <v>City of Phoenix Housing Department</v>
          </cell>
          <cell r="H1260" t="str">
            <v>Wade Okada</v>
          </cell>
          <cell r="I1260" t="str">
            <v>Laura Pishion</v>
          </cell>
          <cell r="J1260" t="str">
            <v>Novogradac &amp; Company LLP (Long Beach)</v>
          </cell>
          <cell r="K1260">
            <v>42339</v>
          </cell>
          <cell r="L1260" t="str">
            <v/>
          </cell>
          <cell r="M1260" t="str">
            <v>2030</v>
          </cell>
          <cell r="N1260" t="str">
            <v>New</v>
          </cell>
          <cell r="O1260">
            <v>42430</v>
          </cell>
          <cell r="P1260">
            <v>42552</v>
          </cell>
          <cell r="Q1260" t="str">
            <v>YES</v>
          </cell>
          <cell r="R1260">
            <v>2018</v>
          </cell>
          <cell r="S1260">
            <v>2018</v>
          </cell>
          <cell r="T1260" t="str">
            <v>Yes</v>
          </cell>
          <cell r="U1260" t="str">
            <v>Yes</v>
          </cell>
          <cell r="V1260" t="str">
            <v>Yes</v>
          </cell>
          <cell r="W1260" t="str">
            <v/>
          </cell>
        </row>
        <row r="1261">
          <cell r="B1261">
            <v>66646</v>
          </cell>
          <cell r="C1261">
            <v>100</v>
          </cell>
          <cell r="D1261" t="str">
            <v>JPMorgan 2015</v>
          </cell>
          <cell r="E1261" t="str">
            <v>Frank Luke Phase III (aka Aeroterra III Apartments)</v>
          </cell>
          <cell r="F1261" t="str">
            <v>PERC III Frank Luke Addition, LLC</v>
          </cell>
          <cell r="G1261" t="str">
            <v>City of Phoenix Housing Department</v>
          </cell>
          <cell r="H1261" t="str">
            <v>Wade Okada</v>
          </cell>
          <cell r="I1261" t="str">
            <v>Laura Pishion</v>
          </cell>
          <cell r="J1261" t="str">
            <v>Novogradac &amp; Company LLP (Long Beach)</v>
          </cell>
          <cell r="K1261">
            <v>42368</v>
          </cell>
          <cell r="L1261" t="str">
            <v/>
          </cell>
          <cell r="M1261" t="str">
            <v>2031</v>
          </cell>
          <cell r="N1261" t="str">
            <v>New</v>
          </cell>
          <cell r="O1261">
            <v>42644</v>
          </cell>
          <cell r="P1261">
            <v>42675</v>
          </cell>
          <cell r="Q1261" t="str">
            <v>YES</v>
          </cell>
          <cell r="R1261">
            <v>2018</v>
          </cell>
          <cell r="S1261">
            <v>2018</v>
          </cell>
          <cell r="T1261" t="str">
            <v>Yes</v>
          </cell>
          <cell r="U1261" t="str">
            <v>Yes</v>
          </cell>
          <cell r="V1261" t="str">
            <v>Yes</v>
          </cell>
          <cell r="W1261" t="str">
            <v/>
          </cell>
        </row>
        <row r="1262">
          <cell r="B1262">
            <v>66651</v>
          </cell>
          <cell r="C1262">
            <v>100</v>
          </cell>
          <cell r="D1262" t="str">
            <v>NEF 2013</v>
          </cell>
          <cell r="E1262" t="str">
            <v>Magnolia Gardens - Secondary (2015)</v>
          </cell>
          <cell r="F1262" t="str">
            <v>Magnolia Gardens I Ltd.</v>
          </cell>
          <cell r="G1262" t="str">
            <v>NRP Florida Development, LLC</v>
          </cell>
          <cell r="H1262" t="str">
            <v>Lisa Days</v>
          </cell>
          <cell r="I1262" t="str">
            <v>Tracey Ferrara</v>
          </cell>
          <cell r="J1262" t="str">
            <v>Sherbert Associates, PC</v>
          </cell>
          <cell r="K1262">
            <v>42072</v>
          </cell>
          <cell r="L1262" t="str">
            <v/>
          </cell>
          <cell r="M1262" t="str">
            <v>2027</v>
          </cell>
          <cell r="N1262" t="str">
            <v>New</v>
          </cell>
          <cell r="O1262">
            <v>42064</v>
          </cell>
          <cell r="P1262">
            <v>40597</v>
          </cell>
          <cell r="Q1262" t="str">
            <v>NO</v>
          </cell>
          <cell r="R1262" t="str">
            <v/>
          </cell>
          <cell r="S1262"/>
          <cell r="T1262" t="str">
            <v>No</v>
          </cell>
          <cell r="U1262" t="str">
            <v>No</v>
          </cell>
          <cell r="V1262" t="str">
            <v>No</v>
          </cell>
          <cell r="W1262" t="str">
            <v/>
          </cell>
        </row>
        <row r="1263">
          <cell r="B1263">
            <v>66652</v>
          </cell>
          <cell r="C1263">
            <v>100</v>
          </cell>
          <cell r="D1263" t="str">
            <v>Wells Fargo SIF III</v>
          </cell>
          <cell r="E1263" t="str">
            <v>The Ella at Encore - Secondary 2015</v>
          </cell>
          <cell r="F1263" t="str">
            <v>The Ella at Encore, LP</v>
          </cell>
          <cell r="G1263" t="str">
            <v>Tampa (FL) Housing Authority (THA)</v>
          </cell>
          <cell r="H1263" t="str">
            <v>Lisa Days</v>
          </cell>
          <cell r="I1263" t="str">
            <v>Tracey Ferrara</v>
          </cell>
          <cell r="J1263" t="str">
            <v>Novogradac &amp; Company LLP (Austin)</v>
          </cell>
          <cell r="K1263">
            <v>42230</v>
          </cell>
          <cell r="L1263" t="str">
            <v/>
          </cell>
          <cell r="M1263" t="str">
            <v>2030</v>
          </cell>
          <cell r="N1263" t="str">
            <v>New</v>
          </cell>
          <cell r="O1263" t="str">
            <v/>
          </cell>
          <cell r="P1263">
            <v>41257</v>
          </cell>
          <cell r="Q1263" t="str">
            <v>YES</v>
          </cell>
          <cell r="R1263">
            <v>2018</v>
          </cell>
          <cell r="S1263">
            <v>2018</v>
          </cell>
          <cell r="T1263" t="str">
            <v>Yes</v>
          </cell>
          <cell r="U1263" t="str">
            <v>Yes</v>
          </cell>
          <cell r="V1263" t="str">
            <v>Yes</v>
          </cell>
          <cell r="W1263" t="str">
            <v/>
          </cell>
        </row>
        <row r="1264">
          <cell r="B1264">
            <v>66653</v>
          </cell>
          <cell r="C1264">
            <v>100</v>
          </cell>
          <cell r="D1264" t="str">
            <v>Wells Fargo SIF III</v>
          </cell>
          <cell r="E1264" t="str">
            <v>Reed at Encore - Secondary 2015</v>
          </cell>
          <cell r="F1264" t="str">
            <v>The Reed at Encore, LP</v>
          </cell>
          <cell r="G1264" t="str">
            <v>Tampa (FL) Housing Authority (THA)</v>
          </cell>
          <cell r="H1264" t="str">
            <v>Lisa Days</v>
          </cell>
          <cell r="I1264" t="str">
            <v>Tracey Ferrara</v>
          </cell>
          <cell r="J1264" t="str">
            <v>Novogradac &amp; Company LLP (Austin)</v>
          </cell>
          <cell r="K1264">
            <v>42412</v>
          </cell>
          <cell r="L1264" t="str">
            <v/>
          </cell>
          <cell r="M1264" t="str">
            <v>2031</v>
          </cell>
          <cell r="N1264" t="str">
            <v>New</v>
          </cell>
          <cell r="O1264" t="str">
            <v/>
          </cell>
          <cell r="P1264">
            <v>42138</v>
          </cell>
          <cell r="Q1264" t="str">
            <v>YES</v>
          </cell>
          <cell r="R1264">
            <v>2022</v>
          </cell>
          <cell r="S1264"/>
          <cell r="T1264" t="str">
            <v>No</v>
          </cell>
          <cell r="U1264" t="str">
            <v>No</v>
          </cell>
          <cell r="V1264" t="str">
            <v>No</v>
          </cell>
          <cell r="W1264" t="str">
            <v/>
          </cell>
        </row>
        <row r="1265">
          <cell r="B1265">
            <v>66658</v>
          </cell>
          <cell r="C1265">
            <v>100</v>
          </cell>
          <cell r="D1265" t="str">
            <v>Regional Fund VII</v>
          </cell>
          <cell r="E1265" t="str">
            <v>Melrose Park Veterans Housing</v>
          </cell>
          <cell r="F1265" t="str">
            <v>Melrose Park Veteran Housing, LP</v>
          </cell>
          <cell r="G1265" t="str">
            <v>A Safe Haven Foundation (IL)</v>
          </cell>
          <cell r="H1265" t="str">
            <v>Eileen Kelly</v>
          </cell>
          <cell r="I1265" t="str">
            <v>Jennifer Rivera</v>
          </cell>
          <cell r="J1265" t="str">
            <v/>
          </cell>
          <cell r="K1265">
            <v>42300</v>
          </cell>
          <cell r="L1265" t="str">
            <v/>
          </cell>
          <cell r="M1265" t="str">
            <v>2031</v>
          </cell>
          <cell r="N1265" t="str">
            <v>New</v>
          </cell>
          <cell r="O1265">
            <v>42614</v>
          </cell>
          <cell r="P1265">
            <v>42590</v>
          </cell>
          <cell r="Q1265" t="str">
            <v>NO</v>
          </cell>
          <cell r="R1265" t="str">
            <v/>
          </cell>
          <cell r="S1265"/>
          <cell r="T1265" t="str">
            <v>No</v>
          </cell>
          <cell r="U1265" t="str">
            <v>No</v>
          </cell>
          <cell r="V1265" t="str">
            <v>No</v>
          </cell>
          <cell r="W1265" t="str">
            <v/>
          </cell>
        </row>
        <row r="1266">
          <cell r="B1266">
            <v>66661</v>
          </cell>
          <cell r="C1266">
            <v>100</v>
          </cell>
          <cell r="D1266" t="str">
            <v>BOACHIF VIII</v>
          </cell>
          <cell r="E1266" t="str">
            <v>Hawthorne Lakes</v>
          </cell>
          <cell r="F1266" t="str">
            <v>Hawthorne Lakes Senior Residences, L.P</v>
          </cell>
          <cell r="G1266" t="str">
            <v>Carlson Brothers Inc.</v>
          </cell>
          <cell r="H1266" t="str">
            <v>Eileen Kelly</v>
          </cell>
          <cell r="I1266" t="str">
            <v>Jennifer Rivera</v>
          </cell>
          <cell r="J1266" t="str">
            <v>RubinBrown LLP (Chicago)</v>
          </cell>
          <cell r="K1266">
            <v>42202</v>
          </cell>
          <cell r="L1266" t="str">
            <v/>
          </cell>
          <cell r="M1266" t="str">
            <v>2031</v>
          </cell>
          <cell r="N1266" t="str">
            <v>New</v>
          </cell>
          <cell r="O1266">
            <v>42491</v>
          </cell>
          <cell r="P1266">
            <v>42576</v>
          </cell>
          <cell r="Q1266" t="str">
            <v>YES</v>
          </cell>
          <cell r="R1266">
            <v>2018</v>
          </cell>
          <cell r="S1266">
            <v>2018</v>
          </cell>
          <cell r="T1266" t="str">
            <v>Yes</v>
          </cell>
          <cell r="U1266" t="str">
            <v>Yes</v>
          </cell>
          <cell r="V1266" t="str">
            <v>Yes</v>
          </cell>
          <cell r="W1266" t="str">
            <v/>
          </cell>
        </row>
        <row r="1267">
          <cell r="B1267">
            <v>66670</v>
          </cell>
          <cell r="C1267">
            <v>100</v>
          </cell>
          <cell r="D1267" t="str">
            <v>CEF 2015</v>
          </cell>
          <cell r="E1267" t="str">
            <v>Castillo del Sol</v>
          </cell>
          <cell r="F1267" t="str">
            <v>Castillo del Sol Apartments LP</v>
          </cell>
          <cell r="G1267" t="str">
            <v>Housing Authority of the City of San Buenaventura</v>
          </cell>
          <cell r="H1267" t="str">
            <v>Gina Nelson</v>
          </cell>
          <cell r="I1267" t="str">
            <v>Laura Pishion</v>
          </cell>
          <cell r="J1267" t="str">
            <v>Novogradac &amp; Company LLP (Long Beach)</v>
          </cell>
          <cell r="K1267">
            <v>41974</v>
          </cell>
          <cell r="L1267" t="str">
            <v/>
          </cell>
          <cell r="M1267" t="str">
            <v>2031</v>
          </cell>
          <cell r="N1267" t="str">
            <v>New</v>
          </cell>
          <cell r="O1267">
            <v>42370</v>
          </cell>
          <cell r="P1267">
            <v>42382</v>
          </cell>
          <cell r="Q1267" t="str">
            <v>NO</v>
          </cell>
          <cell r="R1267" t="str">
            <v/>
          </cell>
          <cell r="S1267"/>
          <cell r="T1267" t="str">
            <v>No</v>
          </cell>
          <cell r="U1267" t="str">
            <v>No</v>
          </cell>
          <cell r="V1267" t="str">
            <v>No</v>
          </cell>
          <cell r="W1267" t="str">
            <v/>
          </cell>
        </row>
        <row r="1268">
          <cell r="B1268">
            <v>66672</v>
          </cell>
          <cell r="C1268">
            <v>100</v>
          </cell>
          <cell r="D1268" t="str">
            <v>JPMorgan 2015</v>
          </cell>
          <cell r="E1268" t="str">
            <v>Vera Johnson</v>
          </cell>
          <cell r="F1268" t="str">
            <v>Vera Johnson B LP</v>
          </cell>
          <cell r="G1268" t="str">
            <v>Nevada H.A.N.D., Inc.</v>
          </cell>
          <cell r="H1268" t="str">
            <v>Wade Okada</v>
          </cell>
          <cell r="I1268" t="str">
            <v>Laura Pishion</v>
          </cell>
          <cell r="J1268" t="str">
            <v>Novogradac &amp; Company LLP (San Francisco)</v>
          </cell>
          <cell r="K1268">
            <v>42095</v>
          </cell>
          <cell r="L1268" t="str">
            <v/>
          </cell>
          <cell r="M1268" t="str">
            <v>2031</v>
          </cell>
          <cell r="N1268" t="str">
            <v>Gut Rehab</v>
          </cell>
          <cell r="O1268">
            <v>42339</v>
          </cell>
          <cell r="P1268">
            <v>42489</v>
          </cell>
          <cell r="Q1268" t="str">
            <v>YES</v>
          </cell>
          <cell r="R1268">
            <v>2018</v>
          </cell>
          <cell r="S1268">
            <v>2018</v>
          </cell>
          <cell r="T1268" t="str">
            <v>Yes</v>
          </cell>
          <cell r="U1268" t="str">
            <v>Yes</v>
          </cell>
          <cell r="V1268" t="str">
            <v>Yes</v>
          </cell>
          <cell r="W1268" t="str">
            <v/>
          </cell>
        </row>
        <row r="1269">
          <cell r="B1269">
            <v>66676</v>
          </cell>
          <cell r="C1269">
            <v>7.7</v>
          </cell>
          <cell r="D1269" t="str">
            <v>Cathay SIF I</v>
          </cell>
          <cell r="E1269" t="str">
            <v>Edgewater Isle</v>
          </cell>
          <cell r="F1269" t="str">
            <v>Edgewater Isle Associates, L.P.</v>
          </cell>
          <cell r="G1269" t="str">
            <v>Human Investment Project, Inc.  (HIP)</v>
          </cell>
          <cell r="H1269" t="str">
            <v>Gina Nelson</v>
          </cell>
          <cell r="I1269" t="str">
            <v>Laura Pishion</v>
          </cell>
          <cell r="J1269" t="str">
            <v>Spiteri, Narasky &amp; Daley, LLP</v>
          </cell>
          <cell r="K1269">
            <v>42102</v>
          </cell>
          <cell r="L1269" t="str">
            <v/>
          </cell>
          <cell r="M1269" t="str">
            <v>2030</v>
          </cell>
          <cell r="N1269" t="str">
            <v>Moderate Rehab</v>
          </cell>
          <cell r="O1269">
            <v>42552</v>
          </cell>
          <cell r="P1269">
            <v>42600</v>
          </cell>
          <cell r="Q1269" t="str">
            <v>YES</v>
          </cell>
          <cell r="R1269">
            <v>2022</v>
          </cell>
          <cell r="S1269">
            <v>2018</v>
          </cell>
          <cell r="T1269" t="str">
            <v>Yes</v>
          </cell>
          <cell r="U1269" t="str">
            <v>Yes</v>
          </cell>
          <cell r="V1269" t="str">
            <v>Yes</v>
          </cell>
          <cell r="W1269" t="str">
            <v/>
          </cell>
        </row>
        <row r="1270">
          <cell r="B1270">
            <v>66676</v>
          </cell>
          <cell r="C1270">
            <v>76.3</v>
          </cell>
          <cell r="D1270" t="str">
            <v>CEF 2015</v>
          </cell>
          <cell r="E1270" t="str">
            <v>Edgewater Isle</v>
          </cell>
          <cell r="F1270" t="str">
            <v>Edgewater Isle Associates, L.P.</v>
          </cell>
          <cell r="G1270" t="str">
            <v>Human Investment Project, Inc.  (HIP)</v>
          </cell>
          <cell r="H1270" t="str">
            <v>Gina Nelson</v>
          </cell>
          <cell r="I1270" t="str">
            <v>Laura Pishion</v>
          </cell>
          <cell r="J1270" t="str">
            <v>Spiteri, Narasky &amp; Daley, LLP</v>
          </cell>
          <cell r="K1270">
            <v>42102</v>
          </cell>
          <cell r="L1270" t="str">
            <v/>
          </cell>
          <cell r="M1270" t="str">
            <v>2030</v>
          </cell>
          <cell r="N1270" t="str">
            <v>Moderate Rehab</v>
          </cell>
          <cell r="O1270">
            <v>42552</v>
          </cell>
          <cell r="P1270">
            <v>42600</v>
          </cell>
          <cell r="Q1270" t="str">
            <v>YES</v>
          </cell>
          <cell r="R1270">
            <v>2022</v>
          </cell>
          <cell r="S1270">
            <v>2018</v>
          </cell>
          <cell r="T1270" t="str">
            <v>Yes</v>
          </cell>
          <cell r="U1270" t="str">
            <v>Yes</v>
          </cell>
          <cell r="V1270" t="str">
            <v>Yes</v>
          </cell>
          <cell r="W1270" t="str">
            <v/>
          </cell>
        </row>
        <row r="1271">
          <cell r="B1271">
            <v>66676</v>
          </cell>
          <cell r="C1271">
            <v>16</v>
          </cell>
          <cell r="D1271" t="str">
            <v>Compass SIF I</v>
          </cell>
          <cell r="E1271" t="str">
            <v>Edgewater Isle</v>
          </cell>
          <cell r="F1271" t="str">
            <v>Edgewater Isle Associates, L.P.</v>
          </cell>
          <cell r="G1271" t="str">
            <v>Human Investment Project, Inc.  (HIP)</v>
          </cell>
          <cell r="H1271" t="str">
            <v>Gina Nelson</v>
          </cell>
          <cell r="I1271" t="str">
            <v>Laura Pishion</v>
          </cell>
          <cell r="J1271" t="str">
            <v>Spiteri, Narasky &amp; Daley, LLP</v>
          </cell>
          <cell r="K1271">
            <v>42102</v>
          </cell>
          <cell r="L1271" t="str">
            <v/>
          </cell>
          <cell r="M1271" t="str">
            <v>2030</v>
          </cell>
          <cell r="N1271" t="str">
            <v>Moderate Rehab</v>
          </cell>
          <cell r="O1271">
            <v>42552</v>
          </cell>
          <cell r="P1271">
            <v>42600</v>
          </cell>
          <cell r="Q1271" t="str">
            <v>YES</v>
          </cell>
          <cell r="R1271">
            <v>2022</v>
          </cell>
          <cell r="S1271">
            <v>2018</v>
          </cell>
          <cell r="T1271" t="str">
            <v>Yes</v>
          </cell>
          <cell r="U1271" t="str">
            <v>Yes</v>
          </cell>
          <cell r="V1271" t="str">
            <v>Yes</v>
          </cell>
          <cell r="W1271" t="str">
            <v/>
          </cell>
        </row>
        <row r="1272">
          <cell r="B1272">
            <v>66679</v>
          </cell>
          <cell r="C1272">
            <v>100</v>
          </cell>
          <cell r="D1272" t="str">
            <v>Regional VIII - Chicago</v>
          </cell>
          <cell r="E1272" t="str">
            <v xml:space="preserve">Friendship Manor </v>
          </cell>
          <cell r="F1272" t="str">
            <v>Friendship Manor Senior Housing Limited Partnership</v>
          </cell>
          <cell r="G1272" t="str">
            <v>National Church Residences</v>
          </cell>
          <cell r="H1272" t="str">
            <v>Molly Gillis</v>
          </cell>
          <cell r="I1272" t="str">
            <v>Jennifer Rivera</v>
          </cell>
          <cell r="J1272" t="str">
            <v>Dauby O' Connor &amp; Zaleski LLC</v>
          </cell>
          <cell r="K1272">
            <v>42724</v>
          </cell>
          <cell r="L1272" t="str">
            <v/>
          </cell>
          <cell r="M1272" t="str">
            <v>2031</v>
          </cell>
          <cell r="N1272" t="str">
            <v>Substantial Rehab</v>
          </cell>
          <cell r="O1272">
            <v>43087</v>
          </cell>
          <cell r="P1272">
            <v>43101</v>
          </cell>
          <cell r="Q1272" t="str">
            <v>YES</v>
          </cell>
          <cell r="R1272">
            <v>2018</v>
          </cell>
          <cell r="S1272">
            <v>2018</v>
          </cell>
          <cell r="T1272" t="str">
            <v>Yes</v>
          </cell>
          <cell r="U1272" t="str">
            <v>Yes</v>
          </cell>
          <cell r="V1272" t="str">
            <v>Yes</v>
          </cell>
          <cell r="W1272" t="str">
            <v/>
          </cell>
        </row>
        <row r="1273">
          <cell r="B1273">
            <v>66687</v>
          </cell>
          <cell r="C1273">
            <v>100</v>
          </cell>
          <cell r="D1273" t="str">
            <v>NEF 2014</v>
          </cell>
          <cell r="E1273" t="str">
            <v>Arbordale</v>
          </cell>
          <cell r="F1273" t="str">
            <v>ARBORDALE APARTMENTS 2014 LIMITED DIVIDEND HOUSING ASSOCIATION LP</v>
          </cell>
          <cell r="G1273" t="str">
            <v>Avalon Housing, Inc. (MI)</v>
          </cell>
          <cell r="H1273" t="str">
            <v>Erica Arellano</v>
          </cell>
          <cell r="I1273" t="str">
            <v>Jennifer Rivera</v>
          </cell>
          <cell r="J1273" t="str">
            <v>Polk and Associates PLC</v>
          </cell>
          <cell r="K1273">
            <v>42349</v>
          </cell>
          <cell r="L1273" t="str">
            <v/>
          </cell>
          <cell r="M1273" t="str">
            <v>2031</v>
          </cell>
          <cell r="N1273" t="str">
            <v>Moderate Rehab</v>
          </cell>
          <cell r="O1273">
            <v>42491</v>
          </cell>
          <cell r="P1273">
            <v>42653</v>
          </cell>
          <cell r="Q1273" t="str">
            <v>YES</v>
          </cell>
          <cell r="R1273">
            <v>2022</v>
          </cell>
          <cell r="S1273"/>
          <cell r="T1273" t="str">
            <v>No</v>
          </cell>
          <cell r="U1273" t="str">
            <v>No</v>
          </cell>
          <cell r="V1273" t="str">
            <v>No</v>
          </cell>
          <cell r="W1273" t="str">
            <v/>
          </cell>
        </row>
        <row r="1274">
          <cell r="B1274">
            <v>66689</v>
          </cell>
          <cell r="C1274">
            <v>100</v>
          </cell>
          <cell r="D1274" t="str">
            <v>Regional Fund VII</v>
          </cell>
          <cell r="E1274" t="str">
            <v>Artist Lofts</v>
          </cell>
          <cell r="F1274" t="str">
            <v>Artist Lofts, LLC</v>
          </cell>
          <cell r="G1274" t="str">
            <v>Impact Seven, Inc. (Almena)</v>
          </cell>
          <cell r="H1274" t="str">
            <v>Erica Arellano</v>
          </cell>
          <cell r="I1274" t="str">
            <v>Jennifer Rivera</v>
          </cell>
          <cell r="J1274" t="str">
            <v/>
          </cell>
          <cell r="K1274">
            <v>42307</v>
          </cell>
          <cell r="L1274" t="str">
            <v/>
          </cell>
          <cell r="M1274" t="str">
            <v>2032</v>
          </cell>
          <cell r="N1274" t="str">
            <v>Substantial Rehab</v>
          </cell>
          <cell r="O1274">
            <v>42583</v>
          </cell>
          <cell r="P1274">
            <v>42551</v>
          </cell>
          <cell r="Q1274" t="str">
            <v>YES</v>
          </cell>
          <cell r="R1274">
            <v>2022</v>
          </cell>
          <cell r="S1274"/>
          <cell r="T1274" t="str">
            <v>No</v>
          </cell>
          <cell r="U1274" t="str">
            <v>No</v>
          </cell>
          <cell r="V1274" t="str">
            <v>No</v>
          </cell>
          <cell r="W1274" t="str">
            <v/>
          </cell>
        </row>
        <row r="1275">
          <cell r="B1275">
            <v>66699</v>
          </cell>
          <cell r="C1275">
            <v>100</v>
          </cell>
          <cell r="D1275" t="str">
            <v>BOACHIF VIII</v>
          </cell>
          <cell r="E1275" t="str">
            <v>Churchill at Champions Circle</v>
          </cell>
          <cell r="F1275" t="str">
            <v>Churchill at Champions Circle Community, L.P.</v>
          </cell>
          <cell r="G1275" t="str">
            <v>Churchill Senior Residential, LLC</v>
          </cell>
          <cell r="H1275" t="str">
            <v>Alyssa Brown</v>
          </cell>
          <cell r="I1275" t="str">
            <v>Jennifer Rivera</v>
          </cell>
          <cell r="J1275" t="str">
            <v>Novogradac &amp; Company LLP (Austin)</v>
          </cell>
          <cell r="K1275">
            <v>42102</v>
          </cell>
          <cell r="L1275" t="str">
            <v/>
          </cell>
          <cell r="M1275" t="str">
            <v>2031</v>
          </cell>
          <cell r="N1275" t="str">
            <v>New</v>
          </cell>
          <cell r="O1275">
            <v>42552</v>
          </cell>
          <cell r="P1275">
            <v>42664</v>
          </cell>
          <cell r="Q1275" t="str">
            <v>YES</v>
          </cell>
          <cell r="R1275">
            <v>2018</v>
          </cell>
          <cell r="S1275">
            <v>2018</v>
          </cell>
          <cell r="T1275" t="str">
            <v>Yes</v>
          </cell>
          <cell r="U1275" t="str">
            <v>Yes</v>
          </cell>
          <cell r="V1275" t="str">
            <v>Yes</v>
          </cell>
          <cell r="W1275" t="str">
            <v/>
          </cell>
        </row>
        <row r="1276">
          <cell r="B1276">
            <v>66702</v>
          </cell>
          <cell r="C1276">
            <v>100</v>
          </cell>
          <cell r="D1276" t="str">
            <v>Regional Fund V - Chicago</v>
          </cell>
          <cell r="E1276" t="str">
            <v>Cathedral Hill Homes</v>
          </cell>
          <cell r="F1276" t="str">
            <v>CB CATHEDRAL HILL LIMITED PARTNERSHIP</v>
          </cell>
          <cell r="G1276" t="str">
            <v>CommonBond Communities</v>
          </cell>
          <cell r="H1276" t="str">
            <v>Samuel Stephens</v>
          </cell>
          <cell r="I1276" t="str">
            <v>Jennifer Rivera</v>
          </cell>
          <cell r="J1276" t="str">
            <v>Mahoney Ulbrich Christiansen Russ</v>
          </cell>
          <cell r="K1276">
            <v>42215</v>
          </cell>
          <cell r="L1276" t="str">
            <v/>
          </cell>
          <cell r="M1276" t="str">
            <v>2030</v>
          </cell>
          <cell r="N1276" t="str">
            <v>Moderate Rehab</v>
          </cell>
          <cell r="O1276">
            <v>42370</v>
          </cell>
          <cell r="P1276">
            <v>42370</v>
          </cell>
          <cell r="Q1276" t="str">
            <v>YES</v>
          </cell>
          <cell r="R1276">
            <v>2018</v>
          </cell>
          <cell r="S1276">
            <v>2018</v>
          </cell>
          <cell r="T1276" t="str">
            <v>Yes</v>
          </cell>
          <cell r="U1276" t="str">
            <v>Yes</v>
          </cell>
          <cell r="V1276" t="str">
            <v>Yes</v>
          </cell>
          <cell r="W1276" t="str">
            <v/>
          </cell>
        </row>
        <row r="1277">
          <cell r="B1277">
            <v>66703</v>
          </cell>
          <cell r="C1277">
            <v>100</v>
          </cell>
          <cell r="D1277" t="str">
            <v>NEF 2014</v>
          </cell>
          <cell r="E1277" t="str">
            <v>Macoupin Homes</v>
          </cell>
          <cell r="F1277" t="str">
            <v>Macoupin Homes, L.P.</v>
          </cell>
          <cell r="G1277" t="str">
            <v>Macoupin Housing Services</v>
          </cell>
          <cell r="H1277" t="str">
            <v>Eileen Kelly</v>
          </cell>
          <cell r="I1277" t="str">
            <v>Jennifer Rivera</v>
          </cell>
          <cell r="J1277" t="str">
            <v>RubinBrown LLP (Chicago)</v>
          </cell>
          <cell r="K1277">
            <v>42181</v>
          </cell>
          <cell r="L1277" t="str">
            <v/>
          </cell>
          <cell r="M1277" t="str">
            <v>2031</v>
          </cell>
          <cell r="N1277" t="str">
            <v>New</v>
          </cell>
          <cell r="O1277">
            <v>42522</v>
          </cell>
          <cell r="P1277">
            <v>42611</v>
          </cell>
          <cell r="Q1277" t="str">
            <v>NO</v>
          </cell>
          <cell r="R1277" t="str">
            <v/>
          </cell>
          <cell r="S1277"/>
          <cell r="T1277" t="str">
            <v>No</v>
          </cell>
          <cell r="U1277" t="str">
            <v>No</v>
          </cell>
          <cell r="V1277" t="str">
            <v>No</v>
          </cell>
          <cell r="W1277" t="str">
            <v/>
          </cell>
        </row>
        <row r="1278">
          <cell r="B1278">
            <v>66704</v>
          </cell>
          <cell r="C1278">
            <v>100</v>
          </cell>
          <cell r="D1278" t="str">
            <v>JPMorgan 2014</v>
          </cell>
          <cell r="E1278" t="str">
            <v>Crest Apartments</v>
          </cell>
          <cell r="F1278" t="str">
            <v>Crest Apartments LP</v>
          </cell>
          <cell r="G1278" t="str">
            <v>Skid Row Housing Trust (SRHT)</v>
          </cell>
          <cell r="H1278" t="str">
            <v>Malcolm Wells</v>
          </cell>
          <cell r="I1278" t="str">
            <v>Laura Pishion</v>
          </cell>
          <cell r="J1278" t="str">
            <v/>
          </cell>
          <cell r="K1278">
            <v>42081</v>
          </cell>
          <cell r="L1278" t="str">
            <v/>
          </cell>
          <cell r="M1278" t="str">
            <v>2030</v>
          </cell>
          <cell r="N1278" t="str">
            <v>New</v>
          </cell>
          <cell r="O1278">
            <v>42552</v>
          </cell>
          <cell r="P1278">
            <v>42583</v>
          </cell>
          <cell r="Q1278" t="str">
            <v>YES</v>
          </cell>
          <cell r="R1278">
            <v>2022</v>
          </cell>
          <cell r="S1278"/>
          <cell r="T1278" t="str">
            <v>No</v>
          </cell>
          <cell r="U1278" t="str">
            <v>No</v>
          </cell>
          <cell r="V1278" t="str">
            <v>No</v>
          </cell>
          <cell r="W1278" t="str">
            <v/>
          </cell>
        </row>
        <row r="1279">
          <cell r="B1279">
            <v>66705</v>
          </cell>
          <cell r="C1279">
            <v>100</v>
          </cell>
          <cell r="D1279" t="str">
            <v>Chicago West Town Fund</v>
          </cell>
          <cell r="E1279" t="str">
            <v>Mayfair Commons</v>
          </cell>
          <cell r="F1279" t="str">
            <v>MC Blue, L.P.</v>
          </cell>
          <cell r="G1279" t="str">
            <v>North River Commission</v>
          </cell>
          <cell r="H1279" t="str">
            <v>Eileen Kelly</v>
          </cell>
          <cell r="I1279" t="str">
            <v>Jennifer Rivera</v>
          </cell>
          <cell r="J1279" t="str">
            <v>RubinBrown LLP (Chicago)</v>
          </cell>
          <cell r="K1279">
            <v>43069</v>
          </cell>
          <cell r="L1279" t="str">
            <v/>
          </cell>
          <cell r="M1279" t="str">
            <v>2032</v>
          </cell>
          <cell r="N1279" t="str">
            <v>Moderate Rehab</v>
          </cell>
          <cell r="O1279">
            <v>43189</v>
          </cell>
          <cell r="P1279">
            <v>43069</v>
          </cell>
          <cell r="Q1279" t="str">
            <v>YES</v>
          </cell>
          <cell r="R1279">
            <v>2018</v>
          </cell>
          <cell r="S1279">
            <v>2018</v>
          </cell>
          <cell r="T1279" t="str">
            <v>Yes</v>
          </cell>
          <cell r="U1279" t="str">
            <v>Yes</v>
          </cell>
          <cell r="V1279" t="str">
            <v>Yes</v>
          </cell>
          <cell r="W1279" t="str">
            <v/>
          </cell>
        </row>
        <row r="1280">
          <cell r="B1280">
            <v>66709</v>
          </cell>
          <cell r="C1280">
            <v>100</v>
          </cell>
          <cell r="D1280" t="str">
            <v>BOACHIF VIII</v>
          </cell>
          <cell r="E1280" t="str">
            <v>Deerwood Apartments</v>
          </cell>
          <cell r="F1280" t="str">
            <v>Buckeye Community Fifty Two LLC</v>
          </cell>
          <cell r="G1280" t="str">
            <v>Buckeye Community Hope Foundation</v>
          </cell>
          <cell r="H1280" t="str">
            <v>Nicole Bush</v>
          </cell>
          <cell r="I1280" t="str">
            <v>Tracey Ferrara</v>
          </cell>
          <cell r="J1280" t="str">
            <v/>
          </cell>
          <cell r="K1280">
            <v>42059</v>
          </cell>
          <cell r="L1280" t="str">
            <v/>
          </cell>
          <cell r="M1280" t="str">
            <v>2030</v>
          </cell>
          <cell r="N1280" t="str">
            <v>Moderate Rehab</v>
          </cell>
          <cell r="O1280">
            <v>42401</v>
          </cell>
          <cell r="P1280">
            <v>42461</v>
          </cell>
          <cell r="Q1280" t="str">
            <v>YES</v>
          </cell>
          <cell r="R1280">
            <v>2018</v>
          </cell>
          <cell r="S1280">
            <v>2018</v>
          </cell>
          <cell r="T1280" t="str">
            <v>Yes</v>
          </cell>
          <cell r="U1280" t="str">
            <v>Yes</v>
          </cell>
          <cell r="V1280" t="str">
            <v>Yes</v>
          </cell>
          <cell r="W1280" t="str">
            <v/>
          </cell>
        </row>
        <row r="1281">
          <cell r="B1281">
            <v>66712</v>
          </cell>
          <cell r="C1281">
            <v>100</v>
          </cell>
          <cell r="D1281" t="str">
            <v>Regional VIII - Chicago</v>
          </cell>
          <cell r="E1281" t="str">
            <v>Greenwood Village</v>
          </cell>
          <cell r="F1281" t="str">
            <v>Greenwood Villa Westland Limited Dividend Housing Association, LLC</v>
          </cell>
          <cell r="G1281" t="str">
            <v>Michigan Nonprofit Housing Corporation</v>
          </cell>
          <cell r="H1281" t="str">
            <v>Erica Arellano</v>
          </cell>
          <cell r="I1281" t="str">
            <v>Jennifer Rivera</v>
          </cell>
          <cell r="J1281" t="str">
            <v>Plante &amp; Moran, LLC (Michigan)</v>
          </cell>
          <cell r="K1281">
            <v>42648</v>
          </cell>
          <cell r="L1281" t="str">
            <v/>
          </cell>
          <cell r="M1281" t="str">
            <v>2031</v>
          </cell>
          <cell r="N1281" t="str">
            <v>Moderate Rehab</v>
          </cell>
          <cell r="O1281" t="str">
            <v/>
          </cell>
          <cell r="P1281">
            <v>43100</v>
          </cell>
          <cell r="Q1281" t="str">
            <v>YES</v>
          </cell>
          <cell r="R1281">
            <v>2018</v>
          </cell>
          <cell r="S1281">
            <v>2018</v>
          </cell>
          <cell r="T1281" t="str">
            <v>Yes</v>
          </cell>
          <cell r="U1281" t="str">
            <v>Yes</v>
          </cell>
          <cell r="V1281" t="str">
            <v>Yes</v>
          </cell>
          <cell r="W1281" t="str">
            <v/>
          </cell>
        </row>
        <row r="1282">
          <cell r="B1282">
            <v>66713</v>
          </cell>
          <cell r="C1282">
            <v>100</v>
          </cell>
          <cell r="D1282" t="str">
            <v>Regional Fund VII</v>
          </cell>
          <cell r="E1282" t="str">
            <v>Parkway Meadows</v>
          </cell>
          <cell r="F1282" t="str">
            <v>Parkway Meadows Ann Arbor, LDHA</v>
          </cell>
          <cell r="G1282" t="str">
            <v>Michigan Nonprofit Housing Corporation</v>
          </cell>
          <cell r="H1282" t="str">
            <v>Erica Arellano</v>
          </cell>
          <cell r="I1282" t="str">
            <v>Jennifer Rivera</v>
          </cell>
          <cell r="J1282" t="str">
            <v>Plante &amp; Moran, LLC (Michigan)</v>
          </cell>
          <cell r="K1282">
            <v>42270</v>
          </cell>
          <cell r="L1282" t="str">
            <v/>
          </cell>
          <cell r="M1282" t="str">
            <v>2030</v>
          </cell>
          <cell r="N1282" t="str">
            <v>Moderate Rehab</v>
          </cell>
          <cell r="O1282">
            <v>42614</v>
          </cell>
          <cell r="P1282">
            <v>42734</v>
          </cell>
          <cell r="Q1282" t="str">
            <v>YES</v>
          </cell>
          <cell r="R1282">
            <v>2018</v>
          </cell>
          <cell r="S1282">
            <v>2018</v>
          </cell>
          <cell r="T1282" t="str">
            <v>Yes</v>
          </cell>
          <cell r="U1282" t="str">
            <v>Yes</v>
          </cell>
          <cell r="V1282" t="str">
            <v>Yes</v>
          </cell>
          <cell r="W1282" t="str">
            <v/>
          </cell>
        </row>
        <row r="1283">
          <cell r="B1283">
            <v>66722</v>
          </cell>
          <cell r="C1283">
            <v>100</v>
          </cell>
          <cell r="D1283" t="str">
            <v>JPMorgan 2015</v>
          </cell>
          <cell r="E1283" t="str">
            <v>Hatler-May Village</v>
          </cell>
          <cell r="F1283" t="str">
            <v>Hatler May Village LLLP</v>
          </cell>
          <cell r="G1283" t="str">
            <v>Christian Church Homes of Northern California, Inc. (CCH)</v>
          </cell>
          <cell r="H1283" t="str">
            <v>Malcolm Wells</v>
          </cell>
          <cell r="I1283" t="str">
            <v>Laura Pishion</v>
          </cell>
          <cell r="J1283" t="str">
            <v>Maddox &amp; Associates APC</v>
          </cell>
          <cell r="K1283">
            <v>42170</v>
          </cell>
          <cell r="L1283" t="str">
            <v/>
          </cell>
          <cell r="M1283" t="str">
            <v>2030</v>
          </cell>
          <cell r="N1283" t="str">
            <v>New</v>
          </cell>
          <cell r="O1283">
            <v>42552</v>
          </cell>
          <cell r="P1283">
            <v>42606</v>
          </cell>
          <cell r="Q1283" t="str">
            <v>NO</v>
          </cell>
          <cell r="R1283" t="str">
            <v/>
          </cell>
          <cell r="S1283"/>
          <cell r="T1283" t="str">
            <v>No</v>
          </cell>
          <cell r="U1283" t="str">
            <v>No</v>
          </cell>
          <cell r="V1283" t="str">
            <v>No</v>
          </cell>
          <cell r="W1283" t="str">
            <v/>
          </cell>
        </row>
        <row r="1284">
          <cell r="B1284">
            <v>66730</v>
          </cell>
          <cell r="C1284">
            <v>100</v>
          </cell>
          <cell r="D1284" t="str">
            <v>Regional Fund VII</v>
          </cell>
          <cell r="E1284" t="str">
            <v>LAKE VILLAGE EAST APARTMENTS</v>
          </cell>
          <cell r="F1284" t="str">
            <v>Ansonia LVE, LP</v>
          </cell>
          <cell r="G1284" t="str">
            <v>Ansonia Properties, LLC</v>
          </cell>
          <cell r="H1284" t="str">
            <v>Eileen Kelly</v>
          </cell>
          <cell r="I1284" t="str">
            <v>Jennifer Rivera</v>
          </cell>
          <cell r="J1284" t="str">
            <v>RubinBrown LLP (Chicago)</v>
          </cell>
          <cell r="K1284">
            <v>42242</v>
          </cell>
          <cell r="L1284" t="str">
            <v/>
          </cell>
          <cell r="M1284" t="str">
            <v>2030</v>
          </cell>
          <cell r="N1284" t="str">
            <v>Moderate Rehab</v>
          </cell>
          <cell r="O1284">
            <v>42644</v>
          </cell>
          <cell r="P1284">
            <v>42242</v>
          </cell>
          <cell r="Q1284" t="str">
            <v>YES</v>
          </cell>
          <cell r="R1284">
            <v>2018</v>
          </cell>
          <cell r="S1284">
            <v>2018</v>
          </cell>
          <cell r="T1284" t="str">
            <v>Yes</v>
          </cell>
          <cell r="U1284" t="str">
            <v>Yes</v>
          </cell>
          <cell r="V1284" t="str">
            <v>Yes</v>
          </cell>
          <cell r="W1284" t="str">
            <v/>
          </cell>
        </row>
        <row r="1285">
          <cell r="B1285">
            <v>66731</v>
          </cell>
          <cell r="C1285">
            <v>100</v>
          </cell>
          <cell r="D1285" t="str">
            <v>MS SIF IV</v>
          </cell>
          <cell r="E1285" t="str">
            <v>Woodland Christian Terrace</v>
          </cell>
          <cell r="F1285" t="str">
            <v>Woodland Towers LP</v>
          </cell>
          <cell r="G1285" t="str">
            <v>Christian Church Homes of Northern California, Inc. (CCH)</v>
          </cell>
          <cell r="H1285" t="str">
            <v>Alyssa Brown</v>
          </cell>
          <cell r="I1285" t="str">
            <v>Jennifer Rivera</v>
          </cell>
          <cell r="J1285" t="str">
            <v>Maddox &amp; Associates APC</v>
          </cell>
          <cell r="K1285">
            <v>42647</v>
          </cell>
          <cell r="L1285" t="str">
            <v/>
          </cell>
          <cell r="M1285" t="str">
            <v>2033</v>
          </cell>
          <cell r="N1285" t="str">
            <v>Substantial Rehab</v>
          </cell>
          <cell r="O1285">
            <v>43160</v>
          </cell>
          <cell r="P1285">
            <v>43101</v>
          </cell>
          <cell r="Q1285" t="str">
            <v>YES</v>
          </cell>
          <cell r="R1285">
            <v>2019</v>
          </cell>
          <cell r="S1285">
            <v>2019</v>
          </cell>
          <cell r="T1285" t="str">
            <v>No</v>
          </cell>
          <cell r="U1285" t="str">
            <v>Yes</v>
          </cell>
          <cell r="V1285" t="str">
            <v>Yes</v>
          </cell>
          <cell r="W1285" t="str">
            <v/>
          </cell>
        </row>
        <row r="1286">
          <cell r="B1286">
            <v>66732</v>
          </cell>
          <cell r="C1286">
            <v>100</v>
          </cell>
          <cell r="D1286" t="str">
            <v>HEF XIII</v>
          </cell>
          <cell r="E1286" t="str">
            <v>Bridge Meadows Beaverton</v>
          </cell>
          <cell r="F1286" t="str">
            <v>Bridge Meadows - Beaverton LP</v>
          </cell>
          <cell r="G1286" t="str">
            <v>Bridge Meadows</v>
          </cell>
          <cell r="H1286" t="str">
            <v>Melanie Niemeyer</v>
          </cell>
          <cell r="I1286" t="str">
            <v>Laura Pishion</v>
          </cell>
          <cell r="J1286" t="str">
            <v>Bjorklund Montplaisir, CPA's</v>
          </cell>
          <cell r="K1286">
            <v>42632</v>
          </cell>
          <cell r="L1286" t="str">
            <v/>
          </cell>
          <cell r="M1286" t="str">
            <v>2032</v>
          </cell>
          <cell r="N1286" t="str">
            <v>New</v>
          </cell>
          <cell r="O1286">
            <v>42978</v>
          </cell>
          <cell r="P1286">
            <v>42978</v>
          </cell>
          <cell r="Q1286" t="str">
            <v>YES</v>
          </cell>
          <cell r="R1286">
            <v>2018</v>
          </cell>
          <cell r="S1286">
            <v>2018</v>
          </cell>
          <cell r="T1286" t="str">
            <v>Yes</v>
          </cell>
          <cell r="U1286" t="str">
            <v>Yes</v>
          </cell>
          <cell r="V1286" t="str">
            <v>Yes</v>
          </cell>
          <cell r="W1286" t="str">
            <v/>
          </cell>
        </row>
        <row r="1287">
          <cell r="B1287">
            <v>66738</v>
          </cell>
          <cell r="C1287">
            <v>100</v>
          </cell>
          <cell r="D1287" t="str">
            <v>Regional Fund VII</v>
          </cell>
          <cell r="E1287" t="str">
            <v>Oxford Place Senior Apartments</v>
          </cell>
          <cell r="F1287" t="str">
            <v>Oxford Place Senior Apartments, L.P.</v>
          </cell>
          <cell r="G1287" t="str">
            <v>TWG Development, LLC</v>
          </cell>
          <cell r="H1287" t="str">
            <v>Molly Gillis</v>
          </cell>
          <cell r="I1287" t="str">
            <v>Jennifer Rivera</v>
          </cell>
          <cell r="J1287" t="str">
            <v>Barnes, Dennig &amp; Co., Ltd</v>
          </cell>
          <cell r="K1287">
            <v>42262</v>
          </cell>
          <cell r="L1287" t="str">
            <v/>
          </cell>
          <cell r="M1287" t="str">
            <v>2030</v>
          </cell>
          <cell r="N1287" t="str">
            <v>New</v>
          </cell>
          <cell r="O1287">
            <v>42614</v>
          </cell>
          <cell r="P1287">
            <v>42639</v>
          </cell>
          <cell r="Q1287" t="str">
            <v>NO</v>
          </cell>
          <cell r="R1287" t="str">
            <v/>
          </cell>
          <cell r="S1287"/>
          <cell r="T1287" t="str">
            <v>No</v>
          </cell>
          <cell r="U1287" t="str">
            <v>No</v>
          </cell>
          <cell r="V1287" t="str">
            <v>No</v>
          </cell>
          <cell r="W1287" t="str">
            <v/>
          </cell>
        </row>
        <row r="1288">
          <cell r="B1288">
            <v>66744</v>
          </cell>
          <cell r="C1288">
            <v>100</v>
          </cell>
          <cell r="D1288" t="str">
            <v>BNY Single Investor Fund II</v>
          </cell>
          <cell r="E1288" t="str">
            <v>Sunset Library</v>
          </cell>
          <cell r="F1288" t="str">
            <v>FAC Sunset Park L.P.</v>
          </cell>
          <cell r="G1288" t="str">
            <v>Fifth Avenue Committee</v>
          </cell>
          <cell r="H1288" t="str">
            <v>David Rozan</v>
          </cell>
          <cell r="I1288" t="str">
            <v>Lisa Taylor</v>
          </cell>
          <cell r="J1288" t="str">
            <v>Tyrone Anthony Sellers, CPA</v>
          </cell>
          <cell r="K1288">
            <v>43280</v>
          </cell>
          <cell r="L1288" t="str">
            <v/>
          </cell>
          <cell r="M1288" t="str">
            <v>2036</v>
          </cell>
          <cell r="N1288" t="str">
            <v>New</v>
          </cell>
          <cell r="O1288">
            <v>44167</v>
          </cell>
          <cell r="P1288" t="str">
            <v/>
          </cell>
          <cell r="Q1288" t="str">
            <v>YES</v>
          </cell>
          <cell r="R1288" t="str">
            <v>YEAR OF PIS</v>
          </cell>
          <cell r="S1288"/>
          <cell r="T1288" t="str">
            <v>No</v>
          </cell>
          <cell r="U1288" t="str">
            <v>No</v>
          </cell>
          <cell r="V1288" t="str">
            <v>No</v>
          </cell>
          <cell r="W1288" t="str">
            <v/>
          </cell>
        </row>
        <row r="1289">
          <cell r="B1289">
            <v>66765</v>
          </cell>
          <cell r="C1289">
            <v>100</v>
          </cell>
          <cell r="D1289" t="str">
            <v>Capital One 2012</v>
          </cell>
          <cell r="E1289" t="str">
            <v>Avenue Terraces</v>
          </cell>
          <cell r="F1289" t="str">
            <v>Avenue Terraces LP</v>
          </cell>
          <cell r="G1289" t="str">
            <v>Avenue Community Development Corporation</v>
          </cell>
          <cell r="H1289" t="str">
            <v>Alyssa Brown</v>
          </cell>
          <cell r="I1289" t="str">
            <v>Jennifer Rivera</v>
          </cell>
          <cell r="J1289" t="str">
            <v>Novogradac &amp; Company LLP (Austin)</v>
          </cell>
          <cell r="K1289">
            <v>42233</v>
          </cell>
          <cell r="L1289" t="str">
            <v/>
          </cell>
          <cell r="M1289" t="str">
            <v>2032</v>
          </cell>
          <cell r="N1289" t="str">
            <v>New</v>
          </cell>
          <cell r="O1289">
            <v>42614</v>
          </cell>
          <cell r="P1289">
            <v>42780</v>
          </cell>
          <cell r="Q1289" t="str">
            <v>YES</v>
          </cell>
          <cell r="R1289">
            <v>2022</v>
          </cell>
          <cell r="S1289"/>
          <cell r="T1289" t="str">
            <v>No</v>
          </cell>
          <cell r="U1289" t="str">
            <v>No</v>
          </cell>
          <cell r="V1289" t="str">
            <v>No</v>
          </cell>
          <cell r="W1289" t="str">
            <v/>
          </cell>
        </row>
        <row r="1290">
          <cell r="B1290">
            <v>66768</v>
          </cell>
          <cell r="C1290">
            <v>94.75</v>
          </cell>
          <cell r="D1290" t="str">
            <v>HEF XI</v>
          </cell>
          <cell r="E1290" t="str">
            <v>Prosser Family Housing</v>
          </cell>
          <cell r="F1290" t="str">
            <v>Prosser Opportunity Housing LLLP</v>
          </cell>
          <cell r="G1290" t="str">
            <v>Genesis Housing Services (GHS) (WA)</v>
          </cell>
          <cell r="H1290" t="str">
            <v>Melanie Niemeyer</v>
          </cell>
          <cell r="I1290" t="str">
            <v>Laura Pishion</v>
          </cell>
          <cell r="J1290" t="str">
            <v>Loveridge Hunt &amp; Company</v>
          </cell>
          <cell r="K1290">
            <v>42129</v>
          </cell>
          <cell r="L1290" t="str">
            <v/>
          </cell>
          <cell r="M1290" t="str">
            <v>2031</v>
          </cell>
          <cell r="N1290" t="str">
            <v>New</v>
          </cell>
          <cell r="O1290">
            <v>42461</v>
          </cell>
          <cell r="P1290">
            <v>42538</v>
          </cell>
          <cell r="Q1290" t="str">
            <v>NO</v>
          </cell>
          <cell r="R1290" t="str">
            <v/>
          </cell>
          <cell r="S1290"/>
          <cell r="T1290" t="str">
            <v>No</v>
          </cell>
          <cell r="U1290" t="str">
            <v>No</v>
          </cell>
          <cell r="V1290" t="str">
            <v>No</v>
          </cell>
          <cell r="W1290" t="str">
            <v/>
          </cell>
        </row>
        <row r="1291">
          <cell r="B1291">
            <v>66768</v>
          </cell>
          <cell r="C1291">
            <v>5.25</v>
          </cell>
          <cell r="D1291" t="str">
            <v>HEF XII</v>
          </cell>
          <cell r="E1291" t="str">
            <v>Prosser Family Housing</v>
          </cell>
          <cell r="F1291" t="str">
            <v>Prosser Opportunity Housing LLLP</v>
          </cell>
          <cell r="G1291" t="str">
            <v>Genesis Housing Services (GHS) (WA)</v>
          </cell>
          <cell r="H1291" t="str">
            <v>Melanie Niemeyer</v>
          </cell>
          <cell r="I1291" t="str">
            <v>Laura Pishion</v>
          </cell>
          <cell r="J1291" t="str">
            <v>Loveridge Hunt &amp; Company</v>
          </cell>
          <cell r="K1291">
            <v>42129</v>
          </cell>
          <cell r="L1291" t="str">
            <v/>
          </cell>
          <cell r="M1291" t="str">
            <v>2031</v>
          </cell>
          <cell r="N1291" t="str">
            <v>New</v>
          </cell>
          <cell r="O1291">
            <v>42461</v>
          </cell>
          <cell r="P1291">
            <v>42538</v>
          </cell>
          <cell r="Q1291" t="str">
            <v>NO</v>
          </cell>
          <cell r="R1291" t="str">
            <v/>
          </cell>
          <cell r="S1291"/>
          <cell r="T1291" t="str">
            <v>No</v>
          </cell>
          <cell r="U1291" t="str">
            <v>No</v>
          </cell>
          <cell r="V1291" t="str">
            <v>No</v>
          </cell>
          <cell r="W1291" t="str">
            <v/>
          </cell>
        </row>
        <row r="1292">
          <cell r="B1292">
            <v>66769</v>
          </cell>
          <cell r="C1292">
            <v>100</v>
          </cell>
          <cell r="D1292" t="str">
            <v>Compass SIF I</v>
          </cell>
          <cell r="E1292" t="str">
            <v>Prairie Gardens</v>
          </cell>
          <cell r="F1292" t="str">
            <v>2121 N. 6th Street, L.P.</v>
          </cell>
          <cell r="G1292" t="str">
            <v>DMA &amp; Associates (5% of GP)</v>
          </cell>
          <cell r="H1292" t="str">
            <v>Alyssa Brown</v>
          </cell>
          <cell r="I1292" t="str">
            <v>Jennifer Rivera</v>
          </cell>
          <cell r="J1292" t="str">
            <v>Novogradac &amp; Company LLP (Austin)</v>
          </cell>
          <cell r="K1292">
            <v>42242</v>
          </cell>
          <cell r="L1292" t="str">
            <v/>
          </cell>
          <cell r="M1292" t="str">
            <v>2030</v>
          </cell>
          <cell r="N1292" t="str">
            <v>New</v>
          </cell>
          <cell r="O1292" t="str">
            <v/>
          </cell>
          <cell r="P1292">
            <v>42664</v>
          </cell>
          <cell r="Q1292" t="str">
            <v>NO</v>
          </cell>
          <cell r="R1292" t="str">
            <v/>
          </cell>
          <cell r="S1292"/>
          <cell r="T1292" t="str">
            <v>No</v>
          </cell>
          <cell r="U1292" t="str">
            <v>No</v>
          </cell>
          <cell r="V1292" t="str">
            <v>No</v>
          </cell>
          <cell r="W1292" t="str">
            <v/>
          </cell>
        </row>
        <row r="1293">
          <cell r="B1293">
            <v>66770</v>
          </cell>
          <cell r="C1293">
            <v>26.75</v>
          </cell>
          <cell r="D1293" t="str">
            <v>Cathay SIF I</v>
          </cell>
          <cell r="E1293" t="str">
            <v>Grand Rogers Cluster</v>
          </cell>
          <cell r="F1293" t="str">
            <v>Grand &amp; Rogers Group L.P.</v>
          </cell>
          <cell r="G1293" t="str">
            <v>JGV, Inc.</v>
          </cell>
          <cell r="H1293" t="str">
            <v>Rayla Maurin</v>
          </cell>
          <cell r="I1293" t="str">
            <v>Lisa Taylor</v>
          </cell>
          <cell r="J1293" t="str">
            <v>Tyrone Anthony Sellers, CPA</v>
          </cell>
          <cell r="K1293">
            <v>42184</v>
          </cell>
          <cell r="L1293" t="str">
            <v/>
          </cell>
          <cell r="M1293" t="str">
            <v>2031</v>
          </cell>
          <cell r="N1293" t="str">
            <v>Substantial Rehab</v>
          </cell>
          <cell r="O1293">
            <v>42705</v>
          </cell>
          <cell r="P1293">
            <v>43465</v>
          </cell>
          <cell r="Q1293" t="str">
            <v>YES</v>
          </cell>
          <cell r="R1293" t="str">
            <v>YEAR OF PIS</v>
          </cell>
          <cell r="S1293">
            <v>2018</v>
          </cell>
          <cell r="T1293" t="str">
            <v>Yes</v>
          </cell>
          <cell r="U1293" t="str">
            <v>Yes</v>
          </cell>
          <cell r="V1293" t="str">
            <v>Yes</v>
          </cell>
          <cell r="W1293" t="str">
            <v/>
          </cell>
        </row>
        <row r="1294">
          <cell r="B1294">
            <v>66770</v>
          </cell>
          <cell r="C1294">
            <v>73.25</v>
          </cell>
          <cell r="D1294" t="str">
            <v>Regional Fund VII</v>
          </cell>
          <cell r="E1294" t="str">
            <v>Grand Rogers Cluster</v>
          </cell>
          <cell r="F1294" t="str">
            <v>Grand &amp; Rogers Group L.P.</v>
          </cell>
          <cell r="G1294" t="str">
            <v>JGV, Inc.</v>
          </cell>
          <cell r="H1294" t="str">
            <v>Rayla Maurin</v>
          </cell>
          <cell r="I1294" t="str">
            <v>Lisa Taylor</v>
          </cell>
          <cell r="J1294" t="str">
            <v>Tyrone Anthony Sellers, CPA</v>
          </cell>
          <cell r="K1294">
            <v>42184</v>
          </cell>
          <cell r="L1294" t="str">
            <v/>
          </cell>
          <cell r="M1294" t="str">
            <v>2031</v>
          </cell>
          <cell r="N1294" t="str">
            <v>Substantial Rehab</v>
          </cell>
          <cell r="O1294">
            <v>42705</v>
          </cell>
          <cell r="P1294">
            <v>43465</v>
          </cell>
          <cell r="Q1294" t="str">
            <v>YES</v>
          </cell>
          <cell r="R1294" t="str">
            <v>YEAR OF PIS</v>
          </cell>
          <cell r="S1294">
            <v>2018</v>
          </cell>
          <cell r="T1294" t="str">
            <v>Yes</v>
          </cell>
          <cell r="U1294" t="str">
            <v>Yes</v>
          </cell>
          <cell r="V1294" t="str">
            <v>Yes</v>
          </cell>
          <cell r="W1294" t="str">
            <v/>
          </cell>
        </row>
        <row r="1295">
          <cell r="B1295">
            <v>66776</v>
          </cell>
          <cell r="C1295">
            <v>32.46</v>
          </cell>
          <cell r="D1295" t="str">
            <v>Cathay SIF I</v>
          </cell>
          <cell r="E1295" t="str">
            <v xml:space="preserve">Newsome Homes </v>
          </cell>
          <cell r="F1295" t="str">
            <v>Newsome Homes, LP</v>
          </cell>
          <cell r="G1295" t="str">
            <v>Housing Authority of the City of Mckinney</v>
          </cell>
          <cell r="H1295" t="str">
            <v>Alyssa Brown</v>
          </cell>
          <cell r="I1295" t="str">
            <v>Jennifer Rivera</v>
          </cell>
          <cell r="J1295" t="str">
            <v>Novogradac &amp; Company LLP (Austin)</v>
          </cell>
          <cell r="K1295">
            <v>42348</v>
          </cell>
          <cell r="L1295" t="str">
            <v/>
          </cell>
          <cell r="M1295" t="str">
            <v>2031</v>
          </cell>
          <cell r="N1295" t="str">
            <v>New</v>
          </cell>
          <cell r="O1295" t="str">
            <v/>
          </cell>
          <cell r="P1295">
            <v>42880</v>
          </cell>
          <cell r="Q1295" t="str">
            <v>YES</v>
          </cell>
          <cell r="R1295">
            <v>2018</v>
          </cell>
          <cell r="S1295">
            <v>2018</v>
          </cell>
          <cell r="T1295" t="str">
            <v>Yes</v>
          </cell>
          <cell r="U1295" t="str">
            <v>Yes</v>
          </cell>
          <cell r="V1295" t="str">
            <v>Yes</v>
          </cell>
          <cell r="W1295" t="str">
            <v/>
          </cell>
        </row>
        <row r="1296">
          <cell r="B1296">
            <v>66776</v>
          </cell>
          <cell r="C1296">
            <v>67.540000000000006</v>
          </cell>
          <cell r="D1296" t="str">
            <v>Compass SIF I</v>
          </cell>
          <cell r="E1296" t="str">
            <v xml:space="preserve">Newsome Homes </v>
          </cell>
          <cell r="F1296" t="str">
            <v>Newsome Homes, LP</v>
          </cell>
          <cell r="G1296" t="str">
            <v>Housing Authority of the City of Mckinney</v>
          </cell>
          <cell r="H1296" t="str">
            <v>Alyssa Brown</v>
          </cell>
          <cell r="I1296" t="str">
            <v>Jennifer Rivera</v>
          </cell>
          <cell r="J1296" t="str">
            <v>Novogradac &amp; Company LLP (Austin)</v>
          </cell>
          <cell r="K1296">
            <v>42348</v>
          </cell>
          <cell r="L1296" t="str">
            <v/>
          </cell>
          <cell r="M1296" t="str">
            <v>2031</v>
          </cell>
          <cell r="N1296" t="str">
            <v>New</v>
          </cell>
          <cell r="O1296" t="str">
            <v/>
          </cell>
          <cell r="P1296">
            <v>42880</v>
          </cell>
          <cell r="Q1296" t="str">
            <v>YES</v>
          </cell>
          <cell r="R1296">
            <v>2018</v>
          </cell>
          <cell r="S1296">
            <v>2018</v>
          </cell>
          <cell r="T1296" t="str">
            <v>Yes</v>
          </cell>
          <cell r="U1296" t="str">
            <v>Yes</v>
          </cell>
          <cell r="V1296" t="str">
            <v>Yes</v>
          </cell>
          <cell r="W1296" t="str">
            <v/>
          </cell>
        </row>
        <row r="1297">
          <cell r="B1297">
            <v>66780</v>
          </cell>
          <cell r="C1297">
            <v>100</v>
          </cell>
          <cell r="D1297" t="str">
            <v>Regional Fund V - Chicago</v>
          </cell>
          <cell r="E1297" t="str">
            <v>2700 University at Westgate</v>
          </cell>
          <cell r="F1297" t="str">
            <v>2700 University FC, LP</v>
          </cell>
          <cell r="G1297" t="str">
            <v xml:space="preserve">Flaherty &amp; Collins Construction, Inc. </v>
          </cell>
          <cell r="H1297" t="str">
            <v>Samuel Stephens</v>
          </cell>
          <cell r="I1297" t="str">
            <v>Jennifer Rivera</v>
          </cell>
          <cell r="J1297" t="str">
            <v/>
          </cell>
          <cell r="K1297">
            <v>42184</v>
          </cell>
          <cell r="L1297" t="str">
            <v/>
          </cell>
          <cell r="M1297" t="str">
            <v>2031</v>
          </cell>
          <cell r="N1297" t="str">
            <v>New</v>
          </cell>
          <cell r="O1297">
            <v>42736</v>
          </cell>
          <cell r="P1297">
            <v>42683</v>
          </cell>
          <cell r="Q1297" t="str">
            <v>YES</v>
          </cell>
          <cell r="R1297">
            <v>2018</v>
          </cell>
          <cell r="S1297">
            <v>2018</v>
          </cell>
          <cell r="T1297" t="str">
            <v>Yes</v>
          </cell>
          <cell r="U1297" t="str">
            <v>Yes</v>
          </cell>
          <cell r="V1297" t="str">
            <v>Yes</v>
          </cell>
          <cell r="W1297" t="str">
            <v/>
          </cell>
        </row>
        <row r="1298">
          <cell r="B1298">
            <v>66781</v>
          </cell>
          <cell r="C1298">
            <v>7</v>
          </cell>
          <cell r="D1298" t="str">
            <v>NEF 2014</v>
          </cell>
          <cell r="E1298" t="str">
            <v>Hamlin Bell</v>
          </cell>
          <cell r="F1298" t="str">
            <v>Hamlin Bell Associates, LP</v>
          </cell>
          <cell r="G1298" t="str">
            <v>Newbury Management Company</v>
          </cell>
          <cell r="H1298" t="str">
            <v>Kelly Wiegman</v>
          </cell>
          <cell r="I1298" t="str">
            <v>Jennifer Rivera</v>
          </cell>
          <cell r="J1298" t="str">
            <v>McGowen Hurst Clark &amp; Smith, P.C.</v>
          </cell>
          <cell r="K1298">
            <v>42398</v>
          </cell>
          <cell r="L1298" t="str">
            <v/>
          </cell>
          <cell r="M1298" t="str">
            <v>2031</v>
          </cell>
          <cell r="N1298" t="str">
            <v>New</v>
          </cell>
          <cell r="O1298">
            <v>42795</v>
          </cell>
          <cell r="P1298">
            <v>42787</v>
          </cell>
          <cell r="Q1298" t="str">
            <v>NO</v>
          </cell>
          <cell r="R1298" t="str">
            <v/>
          </cell>
          <cell r="S1298"/>
          <cell r="T1298" t="str">
            <v>No</v>
          </cell>
          <cell r="U1298" t="str">
            <v>No</v>
          </cell>
          <cell r="V1298" t="str">
            <v>No</v>
          </cell>
          <cell r="W1298" t="str">
            <v/>
          </cell>
        </row>
        <row r="1299">
          <cell r="B1299">
            <v>66781</v>
          </cell>
          <cell r="C1299">
            <v>93</v>
          </cell>
          <cell r="D1299" t="str">
            <v>Regional Fund VII</v>
          </cell>
          <cell r="E1299" t="str">
            <v>Hamlin Bell</v>
          </cell>
          <cell r="F1299" t="str">
            <v>Hamlin Bell Associates, LP</v>
          </cell>
          <cell r="G1299" t="str">
            <v>Newbury Management Company</v>
          </cell>
          <cell r="H1299" t="str">
            <v>Kelly Wiegman</v>
          </cell>
          <cell r="I1299" t="str">
            <v>Jennifer Rivera</v>
          </cell>
          <cell r="J1299" t="str">
            <v>McGowen Hurst Clark &amp; Smith, P.C.</v>
          </cell>
          <cell r="K1299">
            <v>42398</v>
          </cell>
          <cell r="L1299" t="str">
            <v/>
          </cell>
          <cell r="M1299" t="str">
            <v>2031</v>
          </cell>
          <cell r="N1299" t="str">
            <v>New</v>
          </cell>
          <cell r="O1299">
            <v>42795</v>
          </cell>
          <cell r="P1299">
            <v>42787</v>
          </cell>
          <cell r="Q1299" t="str">
            <v>NO</v>
          </cell>
          <cell r="R1299" t="str">
            <v/>
          </cell>
          <cell r="S1299"/>
          <cell r="T1299" t="str">
            <v>No</v>
          </cell>
          <cell r="U1299" t="str">
            <v>No</v>
          </cell>
          <cell r="V1299" t="str">
            <v>No</v>
          </cell>
          <cell r="W1299" t="str">
            <v/>
          </cell>
        </row>
        <row r="1300">
          <cell r="B1300">
            <v>66785</v>
          </cell>
          <cell r="C1300">
            <v>100</v>
          </cell>
          <cell r="D1300" t="str">
            <v>State Farm SIF</v>
          </cell>
          <cell r="E1300" t="str">
            <v>Glen Oak Tower</v>
          </cell>
          <cell r="F1300" t="str">
            <v>Glen Oaks, LP</v>
          </cell>
          <cell r="G1300" t="str">
            <v>Scott Canel and Associates</v>
          </cell>
          <cell r="H1300" t="str">
            <v>Eileen Kelly</v>
          </cell>
          <cell r="I1300" t="str">
            <v>Jennifer Rivera</v>
          </cell>
          <cell r="J1300" t="str">
            <v>Haran &amp; Associates, Ltd.</v>
          </cell>
          <cell r="K1300">
            <v>42361</v>
          </cell>
          <cell r="L1300" t="str">
            <v/>
          </cell>
          <cell r="M1300" t="str">
            <v>2030</v>
          </cell>
          <cell r="N1300" t="str">
            <v>Moderate Rehab</v>
          </cell>
          <cell r="O1300">
            <v>42705</v>
          </cell>
          <cell r="P1300">
            <v>42657</v>
          </cell>
          <cell r="Q1300" t="str">
            <v>YES</v>
          </cell>
          <cell r="R1300">
            <v>2022</v>
          </cell>
          <cell r="S1300"/>
          <cell r="T1300" t="str">
            <v>No</v>
          </cell>
          <cell r="U1300" t="str">
            <v>No</v>
          </cell>
          <cell r="V1300" t="str">
            <v>No</v>
          </cell>
          <cell r="W1300" t="str">
            <v/>
          </cell>
        </row>
        <row r="1301">
          <cell r="B1301">
            <v>66813</v>
          </cell>
          <cell r="C1301">
            <v>100</v>
          </cell>
          <cell r="D1301" t="str">
            <v>BOACHIF VIII</v>
          </cell>
          <cell r="E1301" t="str">
            <v>Wisdom Village of Northlake</v>
          </cell>
          <cell r="F1301" t="str">
            <v>Turnstone Northlake Senior Living Apartments L.P.</v>
          </cell>
          <cell r="G1301" t="str">
            <v>Turnstone Development Corporation</v>
          </cell>
          <cell r="H1301" t="str">
            <v>Eileen Kelly</v>
          </cell>
          <cell r="I1301" t="str">
            <v>Jennifer Rivera</v>
          </cell>
          <cell r="J1301" t="str">
            <v>Haran &amp; Associates, Ltd.</v>
          </cell>
          <cell r="K1301">
            <v>42184</v>
          </cell>
          <cell r="L1301" t="str">
            <v/>
          </cell>
          <cell r="M1301" t="str">
            <v>2032</v>
          </cell>
          <cell r="N1301" t="str">
            <v>New</v>
          </cell>
          <cell r="O1301">
            <v>42583</v>
          </cell>
          <cell r="P1301">
            <v>42613</v>
          </cell>
          <cell r="Q1301" t="str">
            <v>YES</v>
          </cell>
          <cell r="R1301">
            <v>2018</v>
          </cell>
          <cell r="S1301">
            <v>2018</v>
          </cell>
          <cell r="T1301" t="str">
            <v>Yes</v>
          </cell>
          <cell r="U1301" t="str">
            <v>Yes</v>
          </cell>
          <cell r="V1301" t="str">
            <v>Yes</v>
          </cell>
          <cell r="W1301" t="str">
            <v/>
          </cell>
        </row>
        <row r="1302">
          <cell r="B1302">
            <v>66819</v>
          </cell>
          <cell r="C1302">
            <v>100</v>
          </cell>
          <cell r="D1302" t="str">
            <v>Regional Fund VII</v>
          </cell>
          <cell r="E1302" t="str">
            <v>KCADV Homes Lexington</v>
          </cell>
          <cell r="F1302" t="str">
            <v>KDVA Homes 2, LLLP</v>
          </cell>
          <cell r="G1302" t="str">
            <v xml:space="preserve">The Housing Partnership, Inc. </v>
          </cell>
          <cell r="H1302" t="str">
            <v>Alyssa Brown</v>
          </cell>
          <cell r="I1302" t="str">
            <v>Jennifer Rivera</v>
          </cell>
          <cell r="J1302" t="str">
            <v>Mountjoy Chilton Medley LLP</v>
          </cell>
          <cell r="K1302">
            <v>42453</v>
          </cell>
          <cell r="L1302" t="str">
            <v/>
          </cell>
          <cell r="M1302" t="str">
            <v>2032</v>
          </cell>
          <cell r="N1302" t="str">
            <v>Substantial Rehab</v>
          </cell>
          <cell r="O1302">
            <v>42825</v>
          </cell>
          <cell r="P1302">
            <v>42753</v>
          </cell>
          <cell r="Q1302" t="str">
            <v>NO</v>
          </cell>
          <cell r="R1302" t="str">
            <v/>
          </cell>
          <cell r="S1302"/>
          <cell r="T1302" t="str">
            <v>No</v>
          </cell>
          <cell r="U1302" t="str">
            <v>No</v>
          </cell>
          <cell r="V1302" t="str">
            <v>No</v>
          </cell>
          <cell r="W1302" t="str">
            <v/>
          </cell>
        </row>
        <row r="1303">
          <cell r="B1303">
            <v>66825</v>
          </cell>
          <cell r="C1303">
            <v>100</v>
          </cell>
          <cell r="D1303" t="str">
            <v>Regional Fund VII</v>
          </cell>
          <cell r="E1303" t="str">
            <v>Arbor at Lindale Trail</v>
          </cell>
          <cell r="F1303" t="str">
            <v>Arbor Marion Limited Partnership</v>
          </cell>
          <cell r="G1303" t="str">
            <v>Full Circle Communities, Inc.</v>
          </cell>
          <cell r="H1303" t="str">
            <v>Eileen Kelly</v>
          </cell>
          <cell r="I1303" t="str">
            <v>Jennifer Rivera</v>
          </cell>
          <cell r="J1303" t="str">
            <v>Dauby O' Connor &amp; Zaleski LLC</v>
          </cell>
          <cell r="K1303">
            <v>42317</v>
          </cell>
          <cell r="L1303" t="str">
            <v/>
          </cell>
          <cell r="M1303" t="str">
            <v>2032</v>
          </cell>
          <cell r="N1303" t="str">
            <v>New</v>
          </cell>
          <cell r="O1303">
            <v>42705</v>
          </cell>
          <cell r="P1303">
            <v>42695</v>
          </cell>
          <cell r="Q1303" t="str">
            <v>YES</v>
          </cell>
          <cell r="R1303">
            <v>2018</v>
          </cell>
          <cell r="S1303">
            <v>2018</v>
          </cell>
          <cell r="T1303" t="str">
            <v>Yes</v>
          </cell>
          <cell r="U1303" t="str">
            <v>Yes</v>
          </cell>
          <cell r="V1303" t="str">
            <v>Yes</v>
          </cell>
          <cell r="W1303" t="str">
            <v/>
          </cell>
        </row>
        <row r="1304">
          <cell r="B1304">
            <v>66828</v>
          </cell>
          <cell r="C1304">
            <v>100</v>
          </cell>
          <cell r="D1304" t="str">
            <v>Citigroup 2014</v>
          </cell>
          <cell r="E1304" t="str">
            <v>Albert Goedke and Armond King</v>
          </cell>
          <cell r="F1304" t="str">
            <v>North Suburban Housing, LLC</v>
          </cell>
          <cell r="G1304" t="str">
            <v>Housing Authority of Cook County</v>
          </cell>
          <cell r="H1304" t="str">
            <v>Eileen Kelly</v>
          </cell>
          <cell r="I1304" t="str">
            <v>Jennifer Rivera</v>
          </cell>
          <cell r="J1304" t="str">
            <v>RubinBrown LLP (Chicago)</v>
          </cell>
          <cell r="K1304">
            <v>42332</v>
          </cell>
          <cell r="L1304" t="str">
            <v/>
          </cell>
          <cell r="M1304" t="str">
            <v>2031</v>
          </cell>
          <cell r="N1304" t="str">
            <v>Moderate Rehab</v>
          </cell>
          <cell r="O1304">
            <v>42705</v>
          </cell>
          <cell r="P1304">
            <v>42370</v>
          </cell>
          <cell r="Q1304" t="str">
            <v>YES</v>
          </cell>
          <cell r="R1304">
            <v>2018</v>
          </cell>
          <cell r="S1304">
            <v>2018</v>
          </cell>
          <cell r="T1304" t="str">
            <v>Yes</v>
          </cell>
          <cell r="U1304" t="str">
            <v>Yes</v>
          </cell>
          <cell r="V1304" t="str">
            <v>Yes</v>
          </cell>
          <cell r="W1304" t="str">
            <v/>
          </cell>
        </row>
        <row r="1305">
          <cell r="B1305">
            <v>66842</v>
          </cell>
          <cell r="C1305">
            <v>100</v>
          </cell>
          <cell r="D1305" t="str">
            <v>CEF 2017</v>
          </cell>
          <cell r="E1305" t="str">
            <v>King 1101 Apartments (aka 1101 MLK)</v>
          </cell>
          <cell r="F1305" t="str">
            <v>King 1101 Apartments, L.P.</v>
          </cell>
          <cell r="G1305" t="str">
            <v>Clifford Beers Housing, Inc.</v>
          </cell>
          <cell r="H1305" t="str">
            <v>Malcolm Wells</v>
          </cell>
          <cell r="I1305" t="str">
            <v>Laura Pishion</v>
          </cell>
          <cell r="J1305" t="str">
            <v>Levitt &amp; Rosenblum</v>
          </cell>
          <cell r="K1305">
            <v>42705</v>
          </cell>
          <cell r="L1305" t="str">
            <v/>
          </cell>
          <cell r="M1305" t="str">
            <v>2033</v>
          </cell>
          <cell r="N1305" t="str">
            <v>New</v>
          </cell>
          <cell r="O1305">
            <v>43190</v>
          </cell>
          <cell r="P1305">
            <v>43350</v>
          </cell>
          <cell r="Q1305" t="str">
            <v>YES</v>
          </cell>
          <cell r="R1305">
            <v>2018</v>
          </cell>
          <cell r="S1305">
            <v>2018</v>
          </cell>
          <cell r="T1305" t="str">
            <v>Yes</v>
          </cell>
          <cell r="U1305" t="str">
            <v>Yes</v>
          </cell>
          <cell r="V1305" t="str">
            <v>Yes</v>
          </cell>
          <cell r="W1305" t="str">
            <v/>
          </cell>
        </row>
        <row r="1306">
          <cell r="B1306">
            <v>66845</v>
          </cell>
          <cell r="C1306">
            <v>100</v>
          </cell>
          <cell r="D1306" t="str">
            <v>Regional VIII - Chicago</v>
          </cell>
          <cell r="E1306" t="str">
            <v xml:space="preserve">Amherst Gardens Apartments </v>
          </cell>
          <cell r="F1306" t="str">
            <v>Amherst Gardens LP</v>
          </cell>
          <cell r="G1306" t="str">
            <v>One Neighborhood Builders / OHC</v>
          </cell>
          <cell r="H1306" t="str">
            <v>Kimberly Pereira</v>
          </cell>
          <cell r="I1306" t="str">
            <v>Tracey Ferrara</v>
          </cell>
          <cell r="J1306" t="str">
            <v>D'Ambra CPA</v>
          </cell>
          <cell r="K1306">
            <v>42544</v>
          </cell>
          <cell r="L1306" t="str">
            <v/>
          </cell>
          <cell r="M1306" t="str">
            <v>2032</v>
          </cell>
          <cell r="N1306" t="str">
            <v>Gut Rehab</v>
          </cell>
          <cell r="O1306">
            <v>42916</v>
          </cell>
          <cell r="P1306">
            <v>43008</v>
          </cell>
          <cell r="Q1306" t="str">
            <v>YES</v>
          </cell>
          <cell r="R1306">
            <v>2018</v>
          </cell>
          <cell r="S1306">
            <v>2018</v>
          </cell>
          <cell r="T1306" t="str">
            <v>Yes</v>
          </cell>
          <cell r="U1306" t="str">
            <v>Yes</v>
          </cell>
          <cell r="V1306" t="str">
            <v>Yes</v>
          </cell>
          <cell r="W1306" t="str">
            <v/>
          </cell>
        </row>
        <row r="1307">
          <cell r="B1307">
            <v>66847</v>
          </cell>
          <cell r="C1307">
            <v>100</v>
          </cell>
          <cell r="D1307" t="str">
            <v>Freddie Mac AHF</v>
          </cell>
          <cell r="E1307" t="str">
            <v>Nicole Hines Townhomes</v>
          </cell>
          <cell r="F1307" t="str">
            <v>Nicole Hines Limited Partnership</v>
          </cell>
          <cell r="G1307" t="str">
            <v>Womens Community Revitalization Project</v>
          </cell>
          <cell r="H1307" t="str">
            <v>Lisa Griffin</v>
          </cell>
          <cell r="I1307" t="str">
            <v>Tracey Ferrara</v>
          </cell>
          <cell r="J1307" t="str">
            <v>Katherine R. Conlon, CPA</v>
          </cell>
          <cell r="K1307">
            <v>43692</v>
          </cell>
          <cell r="L1307" t="str">
            <v/>
          </cell>
          <cell r="M1307" t="str">
            <v>2035</v>
          </cell>
          <cell r="N1307" t="str">
            <v>New</v>
          </cell>
          <cell r="O1307">
            <v>44058</v>
          </cell>
          <cell r="P1307" t="str">
            <v/>
          </cell>
          <cell r="Q1307" t="str">
            <v>YES</v>
          </cell>
          <cell r="R1307" t="str">
            <v>YEAR OF PIS</v>
          </cell>
          <cell r="S1307"/>
          <cell r="T1307"/>
          <cell r="U1307" t="str">
            <v>No</v>
          </cell>
          <cell r="V1307" t="str">
            <v>No</v>
          </cell>
          <cell r="W1307" t="str">
            <v/>
          </cell>
        </row>
        <row r="1308">
          <cell r="B1308">
            <v>66849</v>
          </cell>
          <cell r="C1308">
            <v>100</v>
          </cell>
          <cell r="D1308" t="str">
            <v>MS SIF IV</v>
          </cell>
          <cell r="E1308" t="str">
            <v>Ridge Road</v>
          </cell>
          <cell r="F1308" t="str">
            <v>Community Services Fifth Housing, LLC</v>
          </cell>
          <cell r="G1308" t="str">
            <v>Community Services for the Developmentally Disabled, Inc.</v>
          </cell>
          <cell r="H1308" t="str">
            <v>Jessica Polak</v>
          </cell>
          <cell r="I1308" t="str">
            <v>Tracey Ferrara</v>
          </cell>
          <cell r="J1308" t="str">
            <v>Bonadio &amp; Co LLP</v>
          </cell>
          <cell r="K1308">
            <v>42808</v>
          </cell>
          <cell r="L1308" t="str">
            <v/>
          </cell>
          <cell r="M1308" t="str">
            <v>2032</v>
          </cell>
          <cell r="N1308" t="str">
            <v>New</v>
          </cell>
          <cell r="O1308">
            <v>43174</v>
          </cell>
          <cell r="P1308">
            <v>43138</v>
          </cell>
          <cell r="Q1308" t="str">
            <v>NO</v>
          </cell>
          <cell r="R1308" t="str">
            <v/>
          </cell>
          <cell r="S1308"/>
          <cell r="T1308" t="str">
            <v>No</v>
          </cell>
          <cell r="U1308" t="str">
            <v>No</v>
          </cell>
          <cell r="V1308" t="str">
            <v>No</v>
          </cell>
          <cell r="W1308" t="str">
            <v/>
          </cell>
        </row>
        <row r="1309">
          <cell r="B1309">
            <v>66864</v>
          </cell>
          <cell r="C1309">
            <v>100</v>
          </cell>
          <cell r="D1309" t="str">
            <v>HEF XIII</v>
          </cell>
          <cell r="E1309" t="str">
            <v>Twin Lakes Landing</v>
          </cell>
          <cell r="F1309" t="str">
            <v>Twin Lakes Landing LLC</v>
          </cell>
          <cell r="G1309" t="str">
            <v>Housing Hope</v>
          </cell>
          <cell r="H1309" t="str">
            <v>Justin Sousley</v>
          </cell>
          <cell r="I1309" t="str">
            <v>Laura Pishion</v>
          </cell>
          <cell r="J1309" t="str">
            <v>CliftonLarsonAllen (Seattle)</v>
          </cell>
          <cell r="K1309">
            <v>42723</v>
          </cell>
          <cell r="L1309" t="str">
            <v/>
          </cell>
          <cell r="M1309" t="str">
            <v>2032</v>
          </cell>
          <cell r="N1309" t="str">
            <v>New</v>
          </cell>
          <cell r="O1309">
            <v>43050</v>
          </cell>
          <cell r="P1309">
            <v>43088</v>
          </cell>
          <cell r="Q1309" t="str">
            <v>YES</v>
          </cell>
          <cell r="R1309">
            <v>2018</v>
          </cell>
          <cell r="S1309">
            <v>2018</v>
          </cell>
          <cell r="T1309" t="str">
            <v>Yes</v>
          </cell>
          <cell r="U1309" t="str">
            <v>Yes</v>
          </cell>
          <cell r="V1309" t="str">
            <v>Yes</v>
          </cell>
          <cell r="W1309" t="str">
            <v/>
          </cell>
        </row>
        <row r="1310">
          <cell r="B1310">
            <v>66874</v>
          </cell>
          <cell r="C1310">
            <v>100</v>
          </cell>
          <cell r="D1310" t="str">
            <v>HEF XIII</v>
          </cell>
          <cell r="E1310" t="str">
            <v>Seavey Meadows Phase 3</v>
          </cell>
          <cell r="F1310" t="str">
            <v>Seavey 3 Community LLC</v>
          </cell>
          <cell r="G1310" t="str">
            <v>Willamette Neighborhood Housing Services</v>
          </cell>
          <cell r="H1310" t="str">
            <v>Melanie Niemeyer</v>
          </cell>
          <cell r="I1310" t="str">
            <v>Laura Pishion</v>
          </cell>
          <cell r="J1310" t="str">
            <v>Jones &amp; Roth</v>
          </cell>
          <cell r="K1310">
            <v>42523</v>
          </cell>
          <cell r="L1310" t="str">
            <v/>
          </cell>
          <cell r="M1310" t="str">
            <v>2032</v>
          </cell>
          <cell r="N1310" t="str">
            <v>New</v>
          </cell>
          <cell r="O1310">
            <v>42755</v>
          </cell>
          <cell r="P1310">
            <v>42766</v>
          </cell>
          <cell r="Q1310" t="str">
            <v>YES</v>
          </cell>
          <cell r="R1310">
            <v>2018</v>
          </cell>
          <cell r="S1310">
            <v>2018</v>
          </cell>
          <cell r="T1310" t="str">
            <v>Yes</v>
          </cell>
          <cell r="U1310" t="str">
            <v>Yes</v>
          </cell>
          <cell r="V1310" t="str">
            <v>Yes</v>
          </cell>
          <cell r="W1310" t="str">
            <v/>
          </cell>
        </row>
        <row r="1311">
          <cell r="B1311">
            <v>66876</v>
          </cell>
          <cell r="C1311">
            <v>50</v>
          </cell>
          <cell r="D1311" t="str">
            <v>CEF 2015</v>
          </cell>
          <cell r="E1311" t="str">
            <v>Posada de Colores</v>
          </cell>
          <cell r="F1311" t="str">
            <v>Posada De Colores LP</v>
          </cell>
          <cell r="G1311" t="str">
            <v>Spanish Speaking Unity Council of Alameda County</v>
          </cell>
          <cell r="H1311" t="str">
            <v>Gail Monahan</v>
          </cell>
          <cell r="I1311" t="str">
            <v>Laura Pishion</v>
          </cell>
          <cell r="J1311" t="str">
            <v>Spiteri, Narasky &amp; Daley, LLP</v>
          </cell>
          <cell r="K1311">
            <v>43404</v>
          </cell>
          <cell r="L1311" t="str">
            <v/>
          </cell>
          <cell r="M1311" t="str">
            <v>2034</v>
          </cell>
          <cell r="N1311" t="str">
            <v>Moderate Rehab</v>
          </cell>
          <cell r="O1311">
            <v>43862</v>
          </cell>
          <cell r="P1311">
            <v>44012</v>
          </cell>
          <cell r="Q1311" t="str">
            <v>YES</v>
          </cell>
          <cell r="R1311" t="str">
            <v>YEAR OF PIS</v>
          </cell>
          <cell r="S1311">
            <v>2018</v>
          </cell>
          <cell r="T1311" t="str">
            <v>Yes</v>
          </cell>
          <cell r="U1311" t="str">
            <v>Yes</v>
          </cell>
          <cell r="V1311" t="str">
            <v>Yes</v>
          </cell>
          <cell r="W1311" t="str">
            <v/>
          </cell>
        </row>
        <row r="1312">
          <cell r="B1312">
            <v>66876</v>
          </cell>
          <cell r="C1312">
            <v>50</v>
          </cell>
          <cell r="D1312" t="str">
            <v>CEF 2017</v>
          </cell>
          <cell r="E1312" t="str">
            <v>Posada de Colores</v>
          </cell>
          <cell r="F1312" t="str">
            <v>Posada De Colores LP</v>
          </cell>
          <cell r="G1312" t="str">
            <v>Spanish Speaking Unity Council of Alameda County</v>
          </cell>
          <cell r="H1312" t="str">
            <v>Gail Monahan</v>
          </cell>
          <cell r="I1312" t="str">
            <v>Laura Pishion</v>
          </cell>
          <cell r="J1312" t="str">
            <v>Spiteri, Narasky &amp; Daley, LLP</v>
          </cell>
          <cell r="K1312">
            <v>43404</v>
          </cell>
          <cell r="L1312" t="str">
            <v/>
          </cell>
          <cell r="M1312" t="str">
            <v>2034</v>
          </cell>
          <cell r="N1312" t="str">
            <v>Moderate Rehab</v>
          </cell>
          <cell r="O1312">
            <v>43862</v>
          </cell>
          <cell r="P1312">
            <v>44012</v>
          </cell>
          <cell r="Q1312" t="str">
            <v>YES</v>
          </cell>
          <cell r="R1312" t="str">
            <v>YEAR OF PIS</v>
          </cell>
          <cell r="S1312">
            <v>2018</v>
          </cell>
          <cell r="T1312" t="str">
            <v>Yes</v>
          </cell>
          <cell r="U1312" t="str">
            <v>Yes</v>
          </cell>
          <cell r="V1312" t="str">
            <v>Yes</v>
          </cell>
          <cell r="W1312" t="str">
            <v/>
          </cell>
        </row>
        <row r="1313">
          <cell r="B1313">
            <v>66878</v>
          </cell>
          <cell r="C1313">
            <v>100</v>
          </cell>
          <cell r="D1313" t="str">
            <v>Regional Fund VII</v>
          </cell>
          <cell r="E1313" t="str">
            <v>Humboldt House</v>
          </cell>
          <cell r="F1313" t="str">
            <v>Humboldt Apartments, LP</v>
          </cell>
          <cell r="G1313" t="str">
            <v>Thresholds</v>
          </cell>
          <cell r="H1313" t="str">
            <v>Eileen Kelly</v>
          </cell>
          <cell r="I1313" t="str">
            <v>Jennifer Rivera</v>
          </cell>
          <cell r="J1313" t="str">
            <v>RubinBrown LLP (Chicago)</v>
          </cell>
          <cell r="K1313">
            <v>42317</v>
          </cell>
          <cell r="L1313" t="str">
            <v/>
          </cell>
          <cell r="M1313" t="str">
            <v>2030</v>
          </cell>
          <cell r="N1313" t="str">
            <v>Moderate Rehab</v>
          </cell>
          <cell r="O1313">
            <v>42705</v>
          </cell>
          <cell r="P1313">
            <v>42735</v>
          </cell>
          <cell r="Q1313" t="str">
            <v>YES</v>
          </cell>
          <cell r="R1313">
            <v>2018</v>
          </cell>
          <cell r="S1313">
            <v>2018</v>
          </cell>
          <cell r="T1313" t="str">
            <v>Yes</v>
          </cell>
          <cell r="U1313" t="str">
            <v>Yes</v>
          </cell>
          <cell r="V1313" t="str">
            <v>Yes</v>
          </cell>
          <cell r="W1313" t="str">
            <v/>
          </cell>
        </row>
        <row r="1314">
          <cell r="B1314">
            <v>66881</v>
          </cell>
          <cell r="C1314">
            <v>100</v>
          </cell>
          <cell r="D1314" t="str">
            <v>Regional VIII - Chicago</v>
          </cell>
          <cell r="E1314" t="str">
            <v>Clark East Tower</v>
          </cell>
          <cell r="F1314" t="str">
            <v>Clark East Limted Dividend Housing Association Limited Partnership</v>
          </cell>
          <cell r="G1314" t="str">
            <v>National Church Residences</v>
          </cell>
          <cell r="H1314" t="str">
            <v>Erica Arellano</v>
          </cell>
          <cell r="I1314" t="str">
            <v>Jennifer Rivera</v>
          </cell>
          <cell r="J1314" t="str">
            <v>Tidwell Group (Columbus, OH)</v>
          </cell>
          <cell r="K1314">
            <v>42479</v>
          </cell>
          <cell r="L1314" t="str">
            <v/>
          </cell>
          <cell r="M1314" t="str">
            <v>2032</v>
          </cell>
          <cell r="N1314" t="str">
            <v>Substantial Rehab</v>
          </cell>
          <cell r="O1314">
            <v>42905</v>
          </cell>
          <cell r="P1314">
            <v>42736</v>
          </cell>
          <cell r="Q1314" t="str">
            <v>NO</v>
          </cell>
          <cell r="R1314" t="str">
            <v/>
          </cell>
          <cell r="S1314"/>
          <cell r="T1314" t="str">
            <v>No</v>
          </cell>
          <cell r="U1314" t="str">
            <v>No</v>
          </cell>
          <cell r="V1314" t="str">
            <v>No</v>
          </cell>
          <cell r="W1314" t="str">
            <v/>
          </cell>
        </row>
        <row r="1315">
          <cell r="B1315">
            <v>66883</v>
          </cell>
          <cell r="C1315">
            <v>100</v>
          </cell>
          <cell r="D1315" t="str">
            <v>Regional Fund V - Chicago</v>
          </cell>
          <cell r="E1315" t="str">
            <v>West Arbor</v>
          </cell>
          <cell r="F1315" t="str">
            <v>West Arbor Limited Dividend Housing Association Limited Partnership</v>
          </cell>
          <cell r="G1315" t="str">
            <v>Norstar Development USA</v>
          </cell>
          <cell r="H1315" t="str">
            <v>Erica Arellano</v>
          </cell>
          <cell r="I1315" t="str">
            <v>Jennifer Rivera</v>
          </cell>
          <cell r="J1315" t="str">
            <v>Yeo &amp; Yeo, P.C.</v>
          </cell>
          <cell r="K1315">
            <v>42243</v>
          </cell>
          <cell r="L1315" t="str">
            <v/>
          </cell>
          <cell r="M1315" t="str">
            <v>2031</v>
          </cell>
          <cell r="N1315" t="str">
            <v>New</v>
          </cell>
          <cell r="O1315" t="str">
            <v/>
          </cell>
          <cell r="P1315">
            <v>42794</v>
          </cell>
          <cell r="Q1315" t="str">
            <v>YES</v>
          </cell>
          <cell r="R1315">
            <v>2018</v>
          </cell>
          <cell r="S1315">
            <v>2018</v>
          </cell>
          <cell r="T1315" t="str">
            <v>Yes</v>
          </cell>
          <cell r="U1315" t="str">
            <v>Yes</v>
          </cell>
          <cell r="V1315" t="str">
            <v>Yes</v>
          </cell>
          <cell r="W1315" t="str">
            <v/>
          </cell>
        </row>
        <row r="1316">
          <cell r="B1316">
            <v>66884</v>
          </cell>
          <cell r="C1316">
            <v>100</v>
          </cell>
          <cell r="D1316" t="str">
            <v>Regional VIII - Chicago</v>
          </cell>
          <cell r="E1316" t="str">
            <v>Lakeview Macedon</v>
          </cell>
          <cell r="F1316" t="str">
            <v>Lakeview Macedon, L.P.</v>
          </cell>
          <cell r="G1316" t="str">
            <v>Lakeview Mental Health Services, Inc.</v>
          </cell>
          <cell r="H1316" t="str">
            <v>Lisa Taylor</v>
          </cell>
          <cell r="I1316" t="str">
            <v>Tracey Ferrara</v>
          </cell>
          <cell r="J1316" t="str">
            <v>Bonadio &amp; Co LLP</v>
          </cell>
          <cell r="K1316">
            <v>42338</v>
          </cell>
          <cell r="L1316" t="str">
            <v/>
          </cell>
          <cell r="M1316" t="str">
            <v>2032</v>
          </cell>
          <cell r="N1316" t="str">
            <v>New</v>
          </cell>
          <cell r="O1316">
            <v>42705</v>
          </cell>
          <cell r="P1316">
            <v>42669</v>
          </cell>
          <cell r="Q1316" t="str">
            <v>YES</v>
          </cell>
          <cell r="R1316">
            <v>2018</v>
          </cell>
          <cell r="S1316">
            <v>2018</v>
          </cell>
          <cell r="T1316" t="str">
            <v>Yes</v>
          </cell>
          <cell r="U1316" t="str">
            <v>Yes</v>
          </cell>
          <cell r="V1316" t="str">
            <v>Yes</v>
          </cell>
          <cell r="W1316" t="str">
            <v/>
          </cell>
        </row>
        <row r="1317">
          <cell r="B1317">
            <v>66890</v>
          </cell>
          <cell r="C1317">
            <v>100</v>
          </cell>
          <cell r="D1317" t="str">
            <v>Citigroup 2014</v>
          </cell>
          <cell r="E1317" t="str">
            <v>Brightwood</v>
          </cell>
          <cell r="F1317" t="str">
            <v>Athena LLC</v>
          </cell>
          <cell r="G1317" t="str">
            <v>MANNA, Inc.</v>
          </cell>
          <cell r="H1317" t="str">
            <v>Judy Jackson</v>
          </cell>
          <cell r="I1317" t="str">
            <v>Tracey Ferrara</v>
          </cell>
          <cell r="J1317" t="str">
            <v>CohnReznick (Bethesda)</v>
          </cell>
          <cell r="K1317">
            <v>42642</v>
          </cell>
          <cell r="L1317" t="str">
            <v/>
          </cell>
          <cell r="M1317" t="str">
            <v>2031</v>
          </cell>
          <cell r="N1317" t="str">
            <v>Moderate Rehab</v>
          </cell>
          <cell r="O1317">
            <v>43084</v>
          </cell>
          <cell r="P1317">
            <v>43069</v>
          </cell>
          <cell r="Q1317" t="str">
            <v>YES</v>
          </cell>
          <cell r="R1317">
            <v>2018</v>
          </cell>
          <cell r="S1317">
            <v>2018</v>
          </cell>
          <cell r="T1317" t="str">
            <v>Yes</v>
          </cell>
          <cell r="U1317" t="str">
            <v>Yes</v>
          </cell>
          <cell r="V1317" t="str">
            <v>Yes</v>
          </cell>
          <cell r="W1317" t="str">
            <v/>
          </cell>
        </row>
        <row r="1318">
          <cell r="B1318">
            <v>66891</v>
          </cell>
          <cell r="C1318">
            <v>100</v>
          </cell>
          <cell r="D1318" t="str">
            <v>BNY Single Investor Fund II</v>
          </cell>
          <cell r="E1318" t="str">
            <v>Squirrel Hill Gateway Lofts</v>
          </cell>
          <cell r="F1318" t="str">
            <v>Squirrel Hill Gateway Lofts LLC</v>
          </cell>
          <cell r="G1318" t="str">
            <v>ACTION-Housing, Inc.</v>
          </cell>
          <cell r="H1318" t="str">
            <v>Lisa Griffin</v>
          </cell>
          <cell r="I1318" t="str">
            <v>Tracey Ferrara</v>
          </cell>
          <cell r="J1318" t="str">
            <v>Affordable Housing Accountants LTD</v>
          </cell>
          <cell r="K1318">
            <v>42928</v>
          </cell>
          <cell r="L1318" t="str">
            <v/>
          </cell>
          <cell r="M1318" t="str">
            <v>2033</v>
          </cell>
          <cell r="N1318" t="str">
            <v>New</v>
          </cell>
          <cell r="O1318">
            <v>43374</v>
          </cell>
          <cell r="P1318">
            <v>43425</v>
          </cell>
          <cell r="Q1318" t="str">
            <v>YES</v>
          </cell>
          <cell r="R1318" t="str">
            <v>YEAR OF PIS</v>
          </cell>
          <cell r="S1318">
            <v>2019</v>
          </cell>
          <cell r="T1318" t="str">
            <v>No</v>
          </cell>
          <cell r="U1318" t="str">
            <v>Yes</v>
          </cell>
          <cell r="V1318" t="str">
            <v>Yes</v>
          </cell>
          <cell r="W1318" t="str">
            <v/>
          </cell>
        </row>
        <row r="1319">
          <cell r="B1319">
            <v>66892</v>
          </cell>
          <cell r="C1319">
            <v>100</v>
          </cell>
          <cell r="D1319" t="str">
            <v>BOACHIF VIII</v>
          </cell>
          <cell r="E1319" t="str">
            <v>Compass at Ronald Commons</v>
          </cell>
          <cell r="F1319" t="str">
            <v>Compass at Ronald CommonsLLC</v>
          </cell>
          <cell r="G1319" t="str">
            <v>Compass Housing Alliance</v>
          </cell>
          <cell r="H1319" t="str">
            <v>Lisa Robinson</v>
          </cell>
          <cell r="I1319" t="str">
            <v>Laura Pishion</v>
          </cell>
          <cell r="J1319" t="str">
            <v>Clark Nuber P.S.</v>
          </cell>
          <cell r="K1319">
            <v>42292</v>
          </cell>
          <cell r="L1319" t="str">
            <v/>
          </cell>
          <cell r="M1319" t="str">
            <v>2031</v>
          </cell>
          <cell r="N1319" t="str">
            <v>New</v>
          </cell>
          <cell r="O1319">
            <v>42736</v>
          </cell>
          <cell r="P1319">
            <v>42758</v>
          </cell>
          <cell r="Q1319" t="str">
            <v>YES</v>
          </cell>
          <cell r="R1319">
            <v>2018</v>
          </cell>
          <cell r="S1319">
            <v>2018</v>
          </cell>
          <cell r="T1319" t="str">
            <v>Yes</v>
          </cell>
          <cell r="U1319" t="str">
            <v>Yes</v>
          </cell>
          <cell r="V1319" t="str">
            <v>Yes</v>
          </cell>
          <cell r="W1319" t="str">
            <v/>
          </cell>
        </row>
        <row r="1320">
          <cell r="B1320">
            <v>66895</v>
          </cell>
          <cell r="C1320">
            <v>100</v>
          </cell>
          <cell r="D1320" t="str">
            <v>Capital One 2012</v>
          </cell>
          <cell r="E1320" t="str">
            <v>2415 North Broad Street</v>
          </cell>
          <cell r="F1320" t="str">
            <v>2415 North Broad Limited Partnership</v>
          </cell>
          <cell r="G1320" t="str">
            <v>Project HOME</v>
          </cell>
          <cell r="H1320" t="str">
            <v>Lisa Griffin</v>
          </cell>
          <cell r="I1320" t="str">
            <v>Tracey Ferrara</v>
          </cell>
          <cell r="J1320" t="str">
            <v>Novogradac &amp; Company LLP (Malvern, PA)</v>
          </cell>
          <cell r="K1320">
            <v>42493</v>
          </cell>
          <cell r="L1320" t="str">
            <v/>
          </cell>
          <cell r="M1320" t="str">
            <v>2032</v>
          </cell>
          <cell r="N1320" t="str">
            <v>New</v>
          </cell>
          <cell r="O1320">
            <v>42917</v>
          </cell>
          <cell r="P1320">
            <v>42978</v>
          </cell>
          <cell r="Q1320" t="str">
            <v>YES</v>
          </cell>
          <cell r="R1320">
            <v>2018</v>
          </cell>
          <cell r="S1320">
            <v>2018</v>
          </cell>
          <cell r="T1320" t="str">
            <v>Yes</v>
          </cell>
          <cell r="U1320" t="str">
            <v>Yes</v>
          </cell>
          <cell r="V1320" t="str">
            <v>Yes</v>
          </cell>
          <cell r="W1320" t="str">
            <v/>
          </cell>
        </row>
        <row r="1321">
          <cell r="B1321">
            <v>66905</v>
          </cell>
          <cell r="C1321">
            <v>100</v>
          </cell>
          <cell r="D1321" t="str">
            <v>Webster LIHTC Fund I</v>
          </cell>
          <cell r="E1321" t="str">
            <v>Residences at Fairmount Station</v>
          </cell>
          <cell r="F1321" t="str">
            <v>Residences at Fairmount Station LLC</v>
          </cell>
          <cell r="G1321" t="str">
            <v>Traggorth Companies, LLC</v>
          </cell>
          <cell r="H1321" t="str">
            <v>Kimberly Pereira</v>
          </cell>
          <cell r="I1321" t="str">
            <v>Tracey Ferrara</v>
          </cell>
          <cell r="J1321" t="str">
            <v>CohnReznick (Boston)</v>
          </cell>
          <cell r="K1321">
            <v>42937</v>
          </cell>
          <cell r="L1321" t="str">
            <v/>
          </cell>
          <cell r="M1321" t="str">
            <v>2033</v>
          </cell>
          <cell r="N1321" t="str">
            <v>New</v>
          </cell>
          <cell r="O1321">
            <v>43344</v>
          </cell>
          <cell r="P1321">
            <v>43465</v>
          </cell>
          <cell r="Q1321" t="str">
            <v>YES</v>
          </cell>
          <cell r="R1321">
            <v>2018</v>
          </cell>
          <cell r="S1321">
            <v>2018</v>
          </cell>
          <cell r="T1321" t="str">
            <v>Yes</v>
          </cell>
          <cell r="U1321" t="str">
            <v>Yes</v>
          </cell>
          <cell r="V1321" t="str">
            <v>Yes</v>
          </cell>
          <cell r="W1321" t="str">
            <v/>
          </cell>
        </row>
        <row r="1322">
          <cell r="B1322">
            <v>66908</v>
          </cell>
          <cell r="C1322">
            <v>100</v>
          </cell>
          <cell r="D1322" t="str">
            <v>Regional Fund VII</v>
          </cell>
          <cell r="E1322" t="str">
            <v>Hawthorne EcoVillage Apartments</v>
          </cell>
          <cell r="F1322" t="str">
            <v>Hawthorne EcoVillage Limited Partnership</v>
          </cell>
          <cell r="G1322" t="str">
            <v>Project for Pride in Living, Inc.</v>
          </cell>
          <cell r="H1322" t="str">
            <v>Samuel Stephens</v>
          </cell>
          <cell r="I1322" t="str">
            <v>Jennifer Rivera</v>
          </cell>
          <cell r="J1322" t="str">
            <v>Mahoney Ulbrich Christiansen Russ</v>
          </cell>
          <cell r="K1322">
            <v>42644</v>
          </cell>
          <cell r="L1322" t="str">
            <v/>
          </cell>
          <cell r="M1322" t="str">
            <v>2032</v>
          </cell>
          <cell r="N1322" t="str">
            <v>New</v>
          </cell>
          <cell r="O1322">
            <v>43025</v>
          </cell>
          <cell r="P1322">
            <v>43054</v>
          </cell>
          <cell r="Q1322" t="str">
            <v>YES</v>
          </cell>
          <cell r="R1322">
            <v>2018</v>
          </cell>
          <cell r="S1322">
            <v>2018</v>
          </cell>
          <cell r="T1322" t="str">
            <v>Yes</v>
          </cell>
          <cell r="U1322" t="str">
            <v>Yes</v>
          </cell>
          <cell r="V1322" t="str">
            <v>Yes</v>
          </cell>
          <cell r="W1322" t="str">
            <v/>
          </cell>
        </row>
        <row r="1323">
          <cell r="B1323">
            <v>66913</v>
          </cell>
          <cell r="C1323">
            <v>100</v>
          </cell>
          <cell r="D1323" t="str">
            <v>BOACHIF VIII</v>
          </cell>
          <cell r="E1323" t="str">
            <v>Lemon Grove Apts</v>
          </cell>
          <cell r="F1323" t="str">
            <v>Lemon Grove, LP</v>
          </cell>
          <cell r="G1323" t="str">
            <v>C and C Development Co., LLC</v>
          </cell>
          <cell r="H1323" t="str">
            <v>Gina Nelson</v>
          </cell>
          <cell r="I1323" t="str">
            <v>Laura Pishion</v>
          </cell>
          <cell r="J1323" t="str">
            <v>Keller &amp; Associates, LLP</v>
          </cell>
          <cell r="K1323">
            <v>42214</v>
          </cell>
          <cell r="L1323" t="str">
            <v/>
          </cell>
          <cell r="M1323" t="str">
            <v>2032</v>
          </cell>
          <cell r="N1323" t="str">
            <v>New</v>
          </cell>
          <cell r="O1323">
            <v>42856</v>
          </cell>
          <cell r="P1323">
            <v>42978</v>
          </cell>
          <cell r="Q1323" t="str">
            <v>NO</v>
          </cell>
          <cell r="R1323" t="str">
            <v/>
          </cell>
          <cell r="S1323"/>
          <cell r="T1323" t="str">
            <v>No</v>
          </cell>
          <cell r="U1323" t="str">
            <v>No</v>
          </cell>
          <cell r="V1323" t="str">
            <v>No</v>
          </cell>
          <cell r="W1323" t="str">
            <v/>
          </cell>
        </row>
        <row r="1324">
          <cell r="B1324">
            <v>66914</v>
          </cell>
          <cell r="C1324">
            <v>100</v>
          </cell>
          <cell r="D1324" t="str">
            <v>BOACHIF VIII</v>
          </cell>
          <cell r="E1324" t="str">
            <v>Andalucia Apartments (aka 815 N Harbor)</v>
          </cell>
          <cell r="F1324" t="str">
            <v>815 N Harbor LP</v>
          </cell>
          <cell r="G1324" t="str">
            <v>Orange Housing Development Corporation (OHDC)</v>
          </cell>
          <cell r="H1324" t="str">
            <v>Gina Nelson</v>
          </cell>
          <cell r="I1324" t="str">
            <v>Laura Pishion</v>
          </cell>
          <cell r="J1324" t="str">
            <v>Keller &amp; Associates, LLP</v>
          </cell>
          <cell r="K1324">
            <v>42228</v>
          </cell>
          <cell r="L1324" t="str">
            <v/>
          </cell>
          <cell r="M1324" t="str">
            <v>2032</v>
          </cell>
          <cell r="N1324" t="str">
            <v>New</v>
          </cell>
          <cell r="O1324">
            <v>42767</v>
          </cell>
          <cell r="P1324">
            <v>42808</v>
          </cell>
          <cell r="Q1324" t="str">
            <v>NO</v>
          </cell>
          <cell r="R1324" t="str">
            <v/>
          </cell>
          <cell r="S1324"/>
          <cell r="T1324" t="str">
            <v>No</v>
          </cell>
          <cell r="U1324" t="str">
            <v>No</v>
          </cell>
          <cell r="V1324" t="str">
            <v>No</v>
          </cell>
          <cell r="W1324" t="str">
            <v/>
          </cell>
        </row>
        <row r="1325">
          <cell r="B1325">
            <v>66917</v>
          </cell>
          <cell r="C1325">
            <v>100</v>
          </cell>
          <cell r="D1325" t="str">
            <v>BOACHIF VIII</v>
          </cell>
          <cell r="E1325" t="str">
            <v>Springville at Camarillo</v>
          </cell>
          <cell r="F1325" t="str">
            <v>Springville at Camarillo, LP</v>
          </cell>
          <cell r="G1325" t="str">
            <v>C and C Development Co., LLC</v>
          </cell>
          <cell r="H1325" t="str">
            <v>Gina Nelson</v>
          </cell>
          <cell r="I1325" t="str">
            <v>Laura Pishion</v>
          </cell>
          <cell r="J1325" t="str">
            <v>Keller &amp; Associates, LLP</v>
          </cell>
          <cell r="K1325">
            <v>42277</v>
          </cell>
          <cell r="L1325" t="str">
            <v/>
          </cell>
          <cell r="M1325" t="str">
            <v>2032</v>
          </cell>
          <cell r="N1325" t="str">
            <v>New</v>
          </cell>
          <cell r="O1325">
            <v>42736</v>
          </cell>
          <cell r="P1325">
            <v>42706</v>
          </cell>
          <cell r="Q1325" t="str">
            <v>NO</v>
          </cell>
          <cell r="R1325" t="str">
            <v/>
          </cell>
          <cell r="S1325"/>
          <cell r="T1325" t="str">
            <v>No</v>
          </cell>
          <cell r="U1325" t="str">
            <v>No</v>
          </cell>
          <cell r="V1325" t="str">
            <v>No</v>
          </cell>
          <cell r="W1325" t="str">
            <v/>
          </cell>
        </row>
        <row r="1326">
          <cell r="B1326">
            <v>66919</v>
          </cell>
          <cell r="C1326">
            <v>100</v>
          </cell>
          <cell r="D1326" t="str">
            <v>Regional VIII - Chicago</v>
          </cell>
          <cell r="E1326" t="str">
            <v>Creekview Senior Apartments</v>
          </cell>
          <cell r="F1326" t="str">
            <v>Creekview Apartments, L.P.</v>
          </cell>
          <cell r="G1326" t="str">
            <v>Full Circle Communities, Inc.</v>
          </cell>
          <cell r="H1326" t="str">
            <v>Eileen Kelly</v>
          </cell>
          <cell r="I1326" t="str">
            <v>Jennifer Rivera</v>
          </cell>
          <cell r="J1326" t="str">
            <v>Dauby O' Connor &amp; Zaleski LLC</v>
          </cell>
          <cell r="K1326">
            <v>42516</v>
          </cell>
          <cell r="L1326" t="str">
            <v/>
          </cell>
          <cell r="M1326" t="str">
            <v>2032</v>
          </cell>
          <cell r="N1326" t="str">
            <v>New</v>
          </cell>
          <cell r="O1326">
            <v>42762</v>
          </cell>
          <cell r="P1326">
            <v>42838</v>
          </cell>
          <cell r="Q1326" t="str">
            <v>YES</v>
          </cell>
          <cell r="R1326">
            <v>2018</v>
          </cell>
          <cell r="S1326">
            <v>2018</v>
          </cell>
          <cell r="T1326" t="str">
            <v>Yes</v>
          </cell>
          <cell r="U1326" t="str">
            <v>Yes</v>
          </cell>
          <cell r="V1326" t="str">
            <v>Yes</v>
          </cell>
          <cell r="W1326" t="str">
            <v/>
          </cell>
        </row>
        <row r="1327">
          <cell r="B1327">
            <v>66922</v>
          </cell>
          <cell r="C1327">
            <v>100</v>
          </cell>
          <cell r="D1327" t="str">
            <v>Regional Fund VII</v>
          </cell>
          <cell r="E1327" t="str">
            <v>Prior Crossing</v>
          </cell>
          <cell r="F1327" t="str">
            <v>Prior Crossing Housing LP</v>
          </cell>
          <cell r="G1327" t="str">
            <v>Beacon Interfaith Housing Collaborative</v>
          </cell>
          <cell r="H1327" t="str">
            <v>Samuel Stephens</v>
          </cell>
          <cell r="I1327" t="str">
            <v>Jennifer Rivera</v>
          </cell>
          <cell r="J1327" t="str">
            <v>Mahoney Ulbrich Christiansen Russ</v>
          </cell>
          <cell r="K1327">
            <v>42247</v>
          </cell>
          <cell r="L1327" t="str">
            <v/>
          </cell>
          <cell r="M1327" t="str">
            <v>2030</v>
          </cell>
          <cell r="N1327" t="str">
            <v>New</v>
          </cell>
          <cell r="O1327">
            <v>42583</v>
          </cell>
          <cell r="P1327">
            <v>42613</v>
          </cell>
          <cell r="Q1327" t="str">
            <v>NO</v>
          </cell>
          <cell r="R1327" t="str">
            <v/>
          </cell>
          <cell r="S1327"/>
          <cell r="T1327" t="str">
            <v>No</v>
          </cell>
          <cell r="U1327" t="str">
            <v>No</v>
          </cell>
          <cell r="V1327" t="str">
            <v>No</v>
          </cell>
          <cell r="W1327" t="str">
            <v/>
          </cell>
        </row>
        <row r="1328">
          <cell r="B1328">
            <v>66931</v>
          </cell>
          <cell r="C1328">
            <v>13.6</v>
          </cell>
          <cell r="D1328" t="str">
            <v>Cathay SIF II</v>
          </cell>
          <cell r="E1328" t="str">
            <v>El Zocalo (f/k/a Back Of The Yards New City)</v>
          </cell>
          <cell r="F1328" t="str">
            <v>UPD 47th Street, LP</v>
          </cell>
          <cell r="G1328" t="str">
            <v>UPHoldings</v>
          </cell>
          <cell r="H1328" t="str">
            <v>Zoila Natera-Sandoval</v>
          </cell>
          <cell r="I1328" t="str">
            <v>Jennifer Rivera</v>
          </cell>
          <cell r="J1328" t="str">
            <v>MK Group CPAs &amp; Consultants LLC</v>
          </cell>
          <cell r="K1328">
            <v>42842</v>
          </cell>
          <cell r="L1328" t="str">
            <v/>
          </cell>
          <cell r="M1328" t="str">
            <v>2034</v>
          </cell>
          <cell r="N1328" t="str">
            <v>New</v>
          </cell>
          <cell r="O1328">
            <v>43160</v>
          </cell>
          <cell r="P1328" t="str">
            <v/>
          </cell>
          <cell r="Q1328" t="str">
            <v>YES</v>
          </cell>
          <cell r="R1328">
            <v>2019</v>
          </cell>
          <cell r="S1328">
            <v>2019</v>
          </cell>
          <cell r="T1328" t="str">
            <v>No</v>
          </cell>
          <cell r="U1328" t="str">
            <v>Yes</v>
          </cell>
          <cell r="V1328" t="str">
            <v>Yes</v>
          </cell>
          <cell r="W1328" t="str">
            <v/>
          </cell>
        </row>
        <row r="1329">
          <cell r="B1329">
            <v>66931</v>
          </cell>
          <cell r="C1329">
            <v>86.4</v>
          </cell>
          <cell r="D1329" t="str">
            <v>Regional VIII - Chicago</v>
          </cell>
          <cell r="E1329" t="str">
            <v>El Zocalo (f/k/a Back Of The Yards New City)</v>
          </cell>
          <cell r="F1329" t="str">
            <v>UPD 47th Street, LP</v>
          </cell>
          <cell r="G1329" t="str">
            <v>UPHoldings</v>
          </cell>
          <cell r="H1329" t="str">
            <v>Zoila Natera-Sandoval</v>
          </cell>
          <cell r="I1329" t="str">
            <v>Jennifer Rivera</v>
          </cell>
          <cell r="J1329" t="str">
            <v>MK Group CPAs &amp; Consultants LLC</v>
          </cell>
          <cell r="K1329">
            <v>42842</v>
          </cell>
          <cell r="L1329" t="str">
            <v/>
          </cell>
          <cell r="M1329" t="str">
            <v>2034</v>
          </cell>
          <cell r="N1329" t="str">
            <v>New</v>
          </cell>
          <cell r="O1329">
            <v>43160</v>
          </cell>
          <cell r="P1329" t="str">
            <v/>
          </cell>
          <cell r="Q1329" t="str">
            <v>YES</v>
          </cell>
          <cell r="R1329">
            <v>2019</v>
          </cell>
          <cell r="S1329">
            <v>2019</v>
          </cell>
          <cell r="T1329" t="str">
            <v>No</v>
          </cell>
          <cell r="U1329" t="str">
            <v>Yes</v>
          </cell>
          <cell r="V1329" t="str">
            <v>Yes</v>
          </cell>
          <cell r="W1329" t="str">
            <v/>
          </cell>
        </row>
        <row r="1330">
          <cell r="B1330">
            <v>66937</v>
          </cell>
          <cell r="C1330">
            <v>100</v>
          </cell>
          <cell r="D1330" t="str">
            <v>Regional Fund VII</v>
          </cell>
          <cell r="E1330" t="str">
            <v>Morton School Senior Apartments</v>
          </cell>
          <cell r="F1330" t="str">
            <v>Morton School Senior Apartments, LP</v>
          </cell>
          <cell r="G1330" t="str">
            <v>TWG Development, LLC</v>
          </cell>
          <cell r="H1330" t="str">
            <v>Molly Gillis</v>
          </cell>
          <cell r="I1330" t="str">
            <v>Jennifer Rivera</v>
          </cell>
          <cell r="J1330" t="str">
            <v>Dauby O' Connor &amp; Zaleski LLC</v>
          </cell>
          <cell r="K1330">
            <v>42286</v>
          </cell>
          <cell r="L1330" t="str">
            <v/>
          </cell>
          <cell r="M1330" t="str">
            <v>2031</v>
          </cell>
          <cell r="N1330" t="str">
            <v>Gut Rehab</v>
          </cell>
          <cell r="O1330">
            <v>42644</v>
          </cell>
          <cell r="P1330">
            <v>42773</v>
          </cell>
          <cell r="Q1330" t="str">
            <v>NO</v>
          </cell>
          <cell r="R1330" t="str">
            <v/>
          </cell>
          <cell r="S1330"/>
          <cell r="T1330" t="str">
            <v>No</v>
          </cell>
          <cell r="U1330" t="str">
            <v>No</v>
          </cell>
          <cell r="V1330" t="str">
            <v>No</v>
          </cell>
          <cell r="W1330" t="str">
            <v/>
          </cell>
        </row>
        <row r="1331">
          <cell r="B1331">
            <v>66938</v>
          </cell>
          <cell r="C1331">
            <v>100</v>
          </cell>
          <cell r="D1331" t="str">
            <v>MS SIF IV</v>
          </cell>
          <cell r="E1331" t="str">
            <v>Wellington Square Senior Apartments</v>
          </cell>
          <cell r="F1331" t="str">
            <v>Wellington Square TC Senior Apartments, L.P.</v>
          </cell>
          <cell r="G1331" t="str">
            <v>California Commercial Investment Group</v>
          </cell>
          <cell r="H1331" t="str">
            <v>Sandy Baker</v>
          </cell>
          <cell r="I1331" t="str">
            <v>Jennifer Rivera</v>
          </cell>
          <cell r="J1331" t="str">
            <v>Tidwell Group (Columbus, OH)</v>
          </cell>
          <cell r="K1331">
            <v>42725</v>
          </cell>
          <cell r="L1331" t="str">
            <v/>
          </cell>
          <cell r="M1331" t="str">
            <v>2032</v>
          </cell>
          <cell r="N1331" t="str">
            <v>Moderate Rehab</v>
          </cell>
          <cell r="O1331">
            <v>43101</v>
          </cell>
          <cell r="P1331">
            <v>43097</v>
          </cell>
          <cell r="Q1331" t="str">
            <v>YES</v>
          </cell>
          <cell r="R1331">
            <v>2018</v>
          </cell>
          <cell r="S1331">
            <v>2018</v>
          </cell>
          <cell r="T1331" t="str">
            <v>Yes</v>
          </cell>
          <cell r="U1331" t="str">
            <v>Yes</v>
          </cell>
          <cell r="V1331" t="str">
            <v>Yes</v>
          </cell>
          <cell r="W1331" t="str">
            <v/>
          </cell>
        </row>
        <row r="1332">
          <cell r="B1332">
            <v>66948</v>
          </cell>
          <cell r="C1332">
            <v>23.7</v>
          </cell>
          <cell r="D1332" t="str">
            <v>MS CTR Fund I LLC</v>
          </cell>
          <cell r="E1332" t="str">
            <v>Roosevelt Apartments</v>
          </cell>
          <cell r="F1332" t="str">
            <v>Roosevelt Limited Dividend Housing Association Limited Partnership</v>
          </cell>
          <cell r="G1332" t="str">
            <v>Dwelling Place of Grand Rapids, Inc.</v>
          </cell>
          <cell r="H1332" t="str">
            <v>Zoila Natera-Sandoval</v>
          </cell>
          <cell r="I1332" t="str">
            <v>Jennifer Rivera</v>
          </cell>
          <cell r="J1332" t="str">
            <v>Beene, Garter &amp; Company</v>
          </cell>
          <cell r="K1332">
            <v>42586</v>
          </cell>
          <cell r="L1332" t="str">
            <v/>
          </cell>
          <cell r="M1332" t="str">
            <v>2032</v>
          </cell>
          <cell r="N1332" t="str">
            <v>Gut Rehab</v>
          </cell>
          <cell r="O1332">
            <v>42917</v>
          </cell>
          <cell r="P1332">
            <v>42934</v>
          </cell>
          <cell r="Q1332" t="str">
            <v>NO</v>
          </cell>
          <cell r="R1332" t="str">
            <v/>
          </cell>
          <cell r="S1332"/>
          <cell r="T1332" t="str">
            <v>No</v>
          </cell>
          <cell r="U1332" t="str">
            <v>No</v>
          </cell>
          <cell r="V1332" t="str">
            <v>No</v>
          </cell>
          <cell r="W1332" t="str">
            <v/>
          </cell>
        </row>
        <row r="1333">
          <cell r="B1333">
            <v>66948</v>
          </cell>
          <cell r="C1333">
            <v>76.3</v>
          </cell>
          <cell r="D1333" t="str">
            <v>Regional VIII - Chicago</v>
          </cell>
          <cell r="E1333" t="str">
            <v>Roosevelt Apartments</v>
          </cell>
          <cell r="F1333" t="str">
            <v>Roosevelt Limited Dividend Housing Association Limited Partnership</v>
          </cell>
          <cell r="G1333" t="str">
            <v>Dwelling Place of Grand Rapids, Inc.</v>
          </cell>
          <cell r="H1333" t="str">
            <v>Zoila Natera-Sandoval</v>
          </cell>
          <cell r="I1333" t="str">
            <v>Jennifer Rivera</v>
          </cell>
          <cell r="J1333" t="str">
            <v>Beene, Garter &amp; Company</v>
          </cell>
          <cell r="K1333">
            <v>42586</v>
          </cell>
          <cell r="L1333" t="str">
            <v/>
          </cell>
          <cell r="M1333" t="str">
            <v>2032</v>
          </cell>
          <cell r="N1333" t="str">
            <v>Gut Rehab</v>
          </cell>
          <cell r="O1333">
            <v>42917</v>
          </cell>
          <cell r="P1333">
            <v>42934</v>
          </cell>
          <cell r="Q1333" t="str">
            <v>NO</v>
          </cell>
          <cell r="R1333" t="str">
            <v/>
          </cell>
          <cell r="S1333"/>
          <cell r="T1333" t="str">
            <v>No</v>
          </cell>
          <cell r="U1333" t="str">
            <v>No</v>
          </cell>
          <cell r="V1333" t="str">
            <v>No</v>
          </cell>
          <cell r="W1333" t="str">
            <v/>
          </cell>
        </row>
        <row r="1334">
          <cell r="B1334">
            <v>66949</v>
          </cell>
          <cell r="C1334">
            <v>100</v>
          </cell>
          <cell r="D1334" t="str">
            <v>Regional Fund VII</v>
          </cell>
          <cell r="E1334" t="str">
            <v>LCH36</v>
          </cell>
          <cell r="F1334" t="str">
            <v>LCH36 Limited Dividend Housing Association Limited Partnership</v>
          </cell>
          <cell r="G1334" t="str">
            <v>Dwelling Place of Grand Rapids, Inc.</v>
          </cell>
          <cell r="H1334" t="str">
            <v>Zoila Natera-Sandoval</v>
          </cell>
          <cell r="I1334" t="str">
            <v>Jennifer Rivera</v>
          </cell>
          <cell r="J1334" t="str">
            <v>Beene, Garter &amp; Company</v>
          </cell>
          <cell r="K1334">
            <v>42536</v>
          </cell>
          <cell r="L1334" t="str">
            <v/>
          </cell>
          <cell r="M1334" t="str">
            <v>2032</v>
          </cell>
          <cell r="N1334" t="str">
            <v>Substantial Rehab</v>
          </cell>
          <cell r="O1334">
            <v>42793</v>
          </cell>
          <cell r="P1334">
            <v>42947</v>
          </cell>
          <cell r="Q1334" t="str">
            <v>YES</v>
          </cell>
          <cell r="R1334">
            <v>2018</v>
          </cell>
          <cell r="S1334">
            <v>2018</v>
          </cell>
          <cell r="T1334" t="str">
            <v>Yes</v>
          </cell>
          <cell r="U1334" t="str">
            <v>Yes</v>
          </cell>
          <cell r="V1334" t="str">
            <v>Yes</v>
          </cell>
          <cell r="W1334" t="str">
            <v/>
          </cell>
        </row>
        <row r="1335">
          <cell r="B1335">
            <v>66955</v>
          </cell>
          <cell r="C1335">
            <v>100</v>
          </cell>
          <cell r="D1335" t="str">
            <v>BOACHIF IX</v>
          </cell>
          <cell r="E1335" t="str">
            <v>Water's Edge</v>
          </cell>
          <cell r="F1335" t="str">
            <v>Water's Edge, L.P.</v>
          </cell>
          <cell r="G1335" t="str">
            <v>Will County Housing Development Corp.</v>
          </cell>
          <cell r="H1335" t="str">
            <v>Eileen Kelly</v>
          </cell>
          <cell r="I1335" t="str">
            <v>Jennifer Rivera</v>
          </cell>
          <cell r="J1335" t="str">
            <v>RubinBrown LLP (Chicago)</v>
          </cell>
          <cell r="K1335">
            <v>42629</v>
          </cell>
          <cell r="L1335" t="str">
            <v/>
          </cell>
          <cell r="M1335" t="str">
            <v>2031</v>
          </cell>
          <cell r="N1335" t="str">
            <v>New</v>
          </cell>
          <cell r="O1335">
            <v>43040</v>
          </cell>
          <cell r="P1335">
            <v>42977</v>
          </cell>
          <cell r="Q1335" t="str">
            <v>YES</v>
          </cell>
          <cell r="R1335">
            <v>2018</v>
          </cell>
          <cell r="S1335">
            <v>2018</v>
          </cell>
          <cell r="T1335" t="str">
            <v>Yes</v>
          </cell>
          <cell r="U1335" t="str">
            <v>Yes</v>
          </cell>
          <cell r="V1335" t="str">
            <v>Yes</v>
          </cell>
          <cell r="W1335" t="str">
            <v/>
          </cell>
        </row>
        <row r="1336">
          <cell r="B1336">
            <v>66957</v>
          </cell>
          <cell r="C1336">
            <v>100</v>
          </cell>
          <cell r="D1336" t="str">
            <v>Regional VIII - Chicago</v>
          </cell>
          <cell r="E1336" t="str">
            <v>St Elizabeth f/k/a St Ann's Senior Residences</v>
          </cell>
          <cell r="F1336" t="str">
            <v>St. Ann's Senior Residences. LP</v>
          </cell>
          <cell r="G1336" t="str">
            <v>Catholic Charities, Diocese of Joliet Affordable Housing Corporation</v>
          </cell>
          <cell r="H1336" t="str">
            <v>Eileen Kelly</v>
          </cell>
          <cell r="I1336" t="str">
            <v>Jennifer Rivera</v>
          </cell>
          <cell r="J1336" t="str">
            <v>RubinBrown LLP (Chicago)</v>
          </cell>
          <cell r="K1336">
            <v>42580</v>
          </cell>
          <cell r="L1336" t="str">
            <v/>
          </cell>
          <cell r="M1336" t="str">
            <v>2032</v>
          </cell>
          <cell r="N1336" t="str">
            <v>New</v>
          </cell>
          <cell r="O1336">
            <v>43009</v>
          </cell>
          <cell r="P1336">
            <v>43045</v>
          </cell>
          <cell r="Q1336" t="str">
            <v>YES</v>
          </cell>
          <cell r="R1336">
            <v>2018</v>
          </cell>
          <cell r="S1336">
            <v>2018</v>
          </cell>
          <cell r="T1336" t="str">
            <v>Yes</v>
          </cell>
          <cell r="U1336" t="str">
            <v>Yes</v>
          </cell>
          <cell r="V1336" t="str">
            <v>Yes</v>
          </cell>
          <cell r="W1336" t="str">
            <v/>
          </cell>
        </row>
        <row r="1337">
          <cell r="B1337">
            <v>66960</v>
          </cell>
          <cell r="C1337">
            <v>100</v>
          </cell>
          <cell r="D1337" t="str">
            <v>MS CTR Fund II LLC</v>
          </cell>
          <cell r="E1337" t="str">
            <v>Valley Bridge</v>
          </cell>
          <cell r="F1337" t="str">
            <v>Valley Bridge Senior Housing Limited Partnership</v>
          </cell>
          <cell r="G1337" t="str">
            <v>National Church Residences</v>
          </cell>
          <cell r="H1337" t="str">
            <v>Lisa Days</v>
          </cell>
          <cell r="I1337" t="str">
            <v>Tracey Ferrara</v>
          </cell>
          <cell r="J1337" t="str">
            <v>Plante and Moran, LLC (Ohio)</v>
          </cell>
          <cell r="K1337">
            <v>43054</v>
          </cell>
          <cell r="L1337" t="str">
            <v/>
          </cell>
          <cell r="M1337" t="str">
            <v>2034</v>
          </cell>
          <cell r="N1337" t="str">
            <v>New</v>
          </cell>
          <cell r="O1337">
            <v>43368</v>
          </cell>
          <cell r="P1337">
            <v>43392</v>
          </cell>
          <cell r="Q1337" t="str">
            <v>YES</v>
          </cell>
          <cell r="R1337">
            <v>2018</v>
          </cell>
          <cell r="S1337">
            <v>2018</v>
          </cell>
          <cell r="T1337" t="str">
            <v>Yes</v>
          </cell>
          <cell r="U1337" t="str">
            <v>Yes</v>
          </cell>
          <cell r="V1337" t="str">
            <v>Yes</v>
          </cell>
          <cell r="W1337" t="str">
            <v/>
          </cell>
        </row>
        <row r="1338">
          <cell r="B1338">
            <v>66963</v>
          </cell>
          <cell r="C1338">
            <v>100</v>
          </cell>
          <cell r="D1338" t="str">
            <v>Regional Fund VII</v>
          </cell>
          <cell r="E1338" t="str">
            <v>Zbikowski Park</v>
          </cell>
          <cell r="F1338" t="str">
            <v>Zbikowski Park Neighborhood LP</v>
          </cell>
          <cell r="G1338" t="str">
            <v>Bristol (CT) Housing Authority (BHA)</v>
          </cell>
          <cell r="H1338" t="str">
            <v>Kimberly Pereira</v>
          </cell>
          <cell r="I1338" t="str">
            <v>Tracey Ferrara</v>
          </cell>
          <cell r="J1338" t="str">
            <v>Whittlesey</v>
          </cell>
          <cell r="K1338">
            <v>42405</v>
          </cell>
          <cell r="L1338" t="str">
            <v/>
          </cell>
          <cell r="M1338" t="str">
            <v>2032</v>
          </cell>
          <cell r="N1338" t="str">
            <v>Moderate Rehab</v>
          </cell>
          <cell r="O1338">
            <v>42887</v>
          </cell>
          <cell r="P1338">
            <v>42860</v>
          </cell>
          <cell r="Q1338" t="str">
            <v>YES</v>
          </cell>
          <cell r="R1338">
            <v>2018</v>
          </cell>
          <cell r="S1338">
            <v>2018</v>
          </cell>
          <cell r="T1338" t="str">
            <v>Yes</v>
          </cell>
          <cell r="U1338" t="str">
            <v>Yes</v>
          </cell>
          <cell r="V1338" t="str">
            <v>Yes</v>
          </cell>
          <cell r="W1338" t="str">
            <v/>
          </cell>
        </row>
        <row r="1339">
          <cell r="B1339">
            <v>66970</v>
          </cell>
          <cell r="C1339">
            <v>100</v>
          </cell>
          <cell r="D1339" t="str">
            <v>JPMorgan 2016</v>
          </cell>
          <cell r="E1339" t="str">
            <v>Seventh and Cherry</v>
          </cell>
          <cell r="F1339" t="str">
            <v>Cherry Street LLC</v>
          </cell>
          <cell r="G1339" t="str">
            <v>Plymouth Housing Group (PHG)</v>
          </cell>
          <cell r="H1339" t="str">
            <v>Lisa Robinson</v>
          </cell>
          <cell r="I1339" t="str">
            <v>Laura Pishion</v>
          </cell>
          <cell r="J1339" t="str">
            <v>Dauby O' Connor &amp; Zaleski LLC</v>
          </cell>
          <cell r="K1339">
            <v>42502</v>
          </cell>
          <cell r="L1339" t="str">
            <v/>
          </cell>
          <cell r="M1339" t="str">
            <v>2031</v>
          </cell>
          <cell r="N1339" t="str">
            <v>New</v>
          </cell>
          <cell r="O1339">
            <v>42977</v>
          </cell>
          <cell r="P1339">
            <v>42992</v>
          </cell>
          <cell r="Q1339" t="str">
            <v>NO</v>
          </cell>
          <cell r="R1339" t="str">
            <v/>
          </cell>
          <cell r="S1339"/>
          <cell r="T1339" t="str">
            <v>No</v>
          </cell>
          <cell r="U1339" t="str">
            <v>No</v>
          </cell>
          <cell r="V1339" t="str">
            <v>No</v>
          </cell>
          <cell r="W1339" t="str">
            <v/>
          </cell>
        </row>
        <row r="1340">
          <cell r="B1340">
            <v>66989</v>
          </cell>
          <cell r="C1340">
            <v>11.54</v>
          </cell>
          <cell r="D1340" t="str">
            <v>Cathay SIF I</v>
          </cell>
          <cell r="E1340" t="str">
            <v>T Bailey Manor</v>
          </cell>
          <cell r="F1340" t="str">
            <v>T. BAILEY MANOR, L.P.</v>
          </cell>
          <cell r="G1340" t="str">
            <v>W.O.R.K.S.</v>
          </cell>
          <cell r="H1340" t="str">
            <v>Gina Nelson</v>
          </cell>
          <cell r="I1340" t="str">
            <v>Laura Pishion</v>
          </cell>
          <cell r="J1340" t="str">
            <v>Keller &amp; Associates, LLP</v>
          </cell>
          <cell r="K1340">
            <v>42341</v>
          </cell>
          <cell r="L1340" t="str">
            <v/>
          </cell>
          <cell r="M1340" t="str">
            <v>2032</v>
          </cell>
          <cell r="N1340" t="str">
            <v>New</v>
          </cell>
          <cell r="O1340">
            <v>42887</v>
          </cell>
          <cell r="P1340">
            <v>42956</v>
          </cell>
          <cell r="Q1340" t="str">
            <v>YES</v>
          </cell>
          <cell r="R1340">
            <v>2018</v>
          </cell>
          <cell r="S1340">
            <v>2018</v>
          </cell>
          <cell r="T1340" t="str">
            <v>Yes</v>
          </cell>
          <cell r="U1340" t="str">
            <v>Yes</v>
          </cell>
          <cell r="V1340" t="str">
            <v>Yes</v>
          </cell>
          <cell r="W1340" t="str">
            <v/>
          </cell>
        </row>
        <row r="1341">
          <cell r="B1341">
            <v>66989</v>
          </cell>
          <cell r="C1341">
            <v>88.46</v>
          </cell>
          <cell r="D1341" t="str">
            <v>CEF 2015</v>
          </cell>
          <cell r="E1341" t="str">
            <v>T Bailey Manor</v>
          </cell>
          <cell r="F1341" t="str">
            <v>T. BAILEY MANOR, L.P.</v>
          </cell>
          <cell r="G1341" t="str">
            <v>W.O.R.K.S.</v>
          </cell>
          <cell r="H1341" t="str">
            <v>Gina Nelson</v>
          </cell>
          <cell r="I1341" t="str">
            <v>Laura Pishion</v>
          </cell>
          <cell r="J1341" t="str">
            <v>Keller &amp; Associates, LLP</v>
          </cell>
          <cell r="K1341">
            <v>42341</v>
          </cell>
          <cell r="L1341" t="str">
            <v/>
          </cell>
          <cell r="M1341" t="str">
            <v>2032</v>
          </cell>
          <cell r="N1341" t="str">
            <v>New</v>
          </cell>
          <cell r="O1341">
            <v>42887</v>
          </cell>
          <cell r="P1341">
            <v>42956</v>
          </cell>
          <cell r="Q1341" t="str">
            <v>YES</v>
          </cell>
          <cell r="R1341">
            <v>2018</v>
          </cell>
          <cell r="S1341">
            <v>2018</v>
          </cell>
          <cell r="T1341" t="str">
            <v>Yes</v>
          </cell>
          <cell r="U1341" t="str">
            <v>Yes</v>
          </cell>
          <cell r="V1341" t="str">
            <v>Yes</v>
          </cell>
          <cell r="W1341" t="str">
            <v/>
          </cell>
        </row>
        <row r="1342">
          <cell r="B1342">
            <v>66994</v>
          </cell>
          <cell r="C1342">
            <v>11.95</v>
          </cell>
          <cell r="D1342" t="str">
            <v>Cathay SIF II</v>
          </cell>
          <cell r="E1342" t="str">
            <v>The Hilltop</v>
          </cell>
          <cell r="F1342" t="str">
            <v>Hilltop Partners Urban Renewal I LLC</v>
          </cell>
          <cell r="G1342" t="str">
            <v>Urban Builders Collaborative LLC (UBC)</v>
          </cell>
          <cell r="H1342" t="str">
            <v>Lisa Griffin</v>
          </cell>
          <cell r="I1342" t="str">
            <v>Tracey Ferrara</v>
          </cell>
          <cell r="J1342" t="str">
            <v>Tidwell Group (Birmingham)</v>
          </cell>
          <cell r="K1342">
            <v>42551</v>
          </cell>
          <cell r="L1342" t="str">
            <v/>
          </cell>
          <cell r="M1342" t="str">
            <v>2032</v>
          </cell>
          <cell r="N1342" t="str">
            <v>New</v>
          </cell>
          <cell r="O1342">
            <v>42995</v>
          </cell>
          <cell r="P1342">
            <v>43146</v>
          </cell>
          <cell r="Q1342" t="str">
            <v>YES</v>
          </cell>
          <cell r="R1342">
            <v>2018</v>
          </cell>
          <cell r="S1342">
            <v>2018</v>
          </cell>
          <cell r="T1342" t="str">
            <v>Yes</v>
          </cell>
          <cell r="U1342" t="str">
            <v>Yes</v>
          </cell>
          <cell r="V1342" t="str">
            <v>Yes</v>
          </cell>
          <cell r="W1342" t="str">
            <v/>
          </cell>
        </row>
        <row r="1343">
          <cell r="B1343">
            <v>66994</v>
          </cell>
          <cell r="C1343">
            <v>13.07</v>
          </cell>
          <cell r="D1343" t="str">
            <v>MS SIF IV</v>
          </cell>
          <cell r="E1343" t="str">
            <v>The Hilltop</v>
          </cell>
          <cell r="F1343" t="str">
            <v>Hilltop Partners Urban Renewal I LLC</v>
          </cell>
          <cell r="G1343" t="str">
            <v>Urban Builders Collaborative LLC (UBC)</v>
          </cell>
          <cell r="H1343" t="str">
            <v>Lisa Griffin</v>
          </cell>
          <cell r="I1343" t="str">
            <v>Tracey Ferrara</v>
          </cell>
          <cell r="J1343" t="str">
            <v>Tidwell Group (Birmingham)</v>
          </cell>
          <cell r="K1343">
            <v>42551</v>
          </cell>
          <cell r="L1343" t="str">
            <v/>
          </cell>
          <cell r="M1343" t="str">
            <v>2032</v>
          </cell>
          <cell r="N1343" t="str">
            <v>New</v>
          </cell>
          <cell r="O1343">
            <v>42995</v>
          </cell>
          <cell r="P1343">
            <v>43146</v>
          </cell>
          <cell r="Q1343" t="str">
            <v>YES</v>
          </cell>
          <cell r="R1343">
            <v>2018</v>
          </cell>
          <cell r="S1343">
            <v>2018</v>
          </cell>
          <cell r="T1343" t="str">
            <v>Yes</v>
          </cell>
          <cell r="U1343" t="str">
            <v>Yes</v>
          </cell>
          <cell r="V1343" t="str">
            <v>Yes</v>
          </cell>
          <cell r="W1343" t="str">
            <v/>
          </cell>
        </row>
        <row r="1344">
          <cell r="B1344">
            <v>66994</v>
          </cell>
          <cell r="C1344">
            <v>74.98</v>
          </cell>
          <cell r="D1344" t="str">
            <v>Regional VIII - Chicago</v>
          </cell>
          <cell r="E1344" t="str">
            <v>The Hilltop</v>
          </cell>
          <cell r="F1344" t="str">
            <v>Hilltop Partners Urban Renewal I LLC</v>
          </cell>
          <cell r="G1344" t="str">
            <v>Urban Builders Collaborative LLC (UBC)</v>
          </cell>
          <cell r="H1344" t="str">
            <v>Lisa Griffin</v>
          </cell>
          <cell r="I1344" t="str">
            <v>Tracey Ferrara</v>
          </cell>
          <cell r="J1344" t="str">
            <v>Tidwell Group (Birmingham)</v>
          </cell>
          <cell r="K1344">
            <v>42551</v>
          </cell>
          <cell r="L1344" t="str">
            <v/>
          </cell>
          <cell r="M1344" t="str">
            <v>2032</v>
          </cell>
          <cell r="N1344" t="str">
            <v>New</v>
          </cell>
          <cell r="O1344">
            <v>42995</v>
          </cell>
          <cell r="P1344">
            <v>43146</v>
          </cell>
          <cell r="Q1344" t="str">
            <v>YES</v>
          </cell>
          <cell r="R1344">
            <v>2018</v>
          </cell>
          <cell r="S1344">
            <v>2018</v>
          </cell>
          <cell r="T1344" t="str">
            <v>Yes</v>
          </cell>
          <cell r="U1344" t="str">
            <v>Yes</v>
          </cell>
          <cell r="V1344" t="str">
            <v>Yes</v>
          </cell>
          <cell r="W1344" t="str">
            <v/>
          </cell>
        </row>
        <row r="1345">
          <cell r="B1345">
            <v>67007</v>
          </cell>
          <cell r="C1345">
            <v>100</v>
          </cell>
          <cell r="D1345" t="str">
            <v>TD Banknorth 2014</v>
          </cell>
          <cell r="E1345" t="str">
            <v>Freedom Village at Westampton  II</v>
          </cell>
          <cell r="F1345" t="str">
            <v>Project Freedom at Westampton Urban Renewal II, LP</v>
          </cell>
          <cell r="G1345" t="str">
            <v xml:space="preserve">Project Freedom, Inc. </v>
          </cell>
          <cell r="H1345" t="str">
            <v>Lisa Taylor</v>
          </cell>
          <cell r="I1345" t="str">
            <v>Tracey Ferrara</v>
          </cell>
          <cell r="J1345" t="str">
            <v>Novogradac &amp; Company LLP (New Jersey)</v>
          </cell>
          <cell r="K1345">
            <v>42480</v>
          </cell>
          <cell r="L1345" t="str">
            <v/>
          </cell>
          <cell r="M1345" t="str">
            <v>2032</v>
          </cell>
          <cell r="N1345" t="str">
            <v>New</v>
          </cell>
          <cell r="O1345">
            <v>42574</v>
          </cell>
          <cell r="P1345">
            <v>42670</v>
          </cell>
          <cell r="Q1345" t="str">
            <v>NO</v>
          </cell>
          <cell r="R1345" t="str">
            <v/>
          </cell>
          <cell r="S1345"/>
          <cell r="T1345"/>
          <cell r="U1345" t="str">
            <v>No</v>
          </cell>
          <cell r="V1345" t="str">
            <v>No</v>
          </cell>
          <cell r="W1345" t="str">
            <v>No</v>
          </cell>
        </row>
        <row r="1346">
          <cell r="B1346">
            <v>67016</v>
          </cell>
          <cell r="C1346">
            <v>100</v>
          </cell>
          <cell r="D1346" t="str">
            <v>Citigroup 2014</v>
          </cell>
          <cell r="E1346" t="str">
            <v>IMPACCT</v>
          </cell>
          <cell r="F1346" t="str">
            <v>IMPACCT Preservation LLC</v>
          </cell>
          <cell r="G1346" t="str">
            <v>Impacct Brooklyn (formerly Pratt Area Community Council (PACC))</v>
          </cell>
          <cell r="H1346" t="str">
            <v>David Rozan</v>
          </cell>
          <cell r="I1346" t="str">
            <v>Lisa Taylor</v>
          </cell>
          <cell r="J1346" t="str">
            <v>Lipsky, Goodkin &amp; Co., P.C.</v>
          </cell>
          <cell r="K1346">
            <v>42185</v>
          </cell>
          <cell r="L1346" t="str">
            <v/>
          </cell>
          <cell r="M1346" t="str">
            <v>2032</v>
          </cell>
          <cell r="N1346" t="str">
            <v>Moderate Rehab</v>
          </cell>
          <cell r="O1346" t="str">
            <v/>
          </cell>
          <cell r="P1346">
            <v>42735</v>
          </cell>
          <cell r="Q1346" t="str">
            <v>YES</v>
          </cell>
          <cell r="R1346">
            <v>2022</v>
          </cell>
          <cell r="S1346"/>
          <cell r="T1346" t="str">
            <v>No</v>
          </cell>
          <cell r="U1346" t="str">
            <v>No</v>
          </cell>
          <cell r="V1346" t="str">
            <v>No</v>
          </cell>
          <cell r="W1346" t="str">
            <v/>
          </cell>
        </row>
        <row r="1347">
          <cell r="B1347">
            <v>67021</v>
          </cell>
          <cell r="C1347">
            <v>100</v>
          </cell>
          <cell r="D1347" t="str">
            <v>MS SIF IV</v>
          </cell>
          <cell r="E1347" t="str">
            <v>Don Q Re-Syndication</v>
          </cell>
          <cell r="F1347" t="str">
            <v>Don L.W.  LLC</v>
          </cell>
          <cell r="G1347" t="str">
            <v>Mid-Bronx Desperadoes Community Housing Corporation</v>
          </cell>
          <cell r="H1347" t="str">
            <v>Rayla Maurin</v>
          </cell>
          <cell r="I1347" t="str">
            <v>Lisa Taylor</v>
          </cell>
          <cell r="J1347" t="str">
            <v>Novogradac &amp; Company LLP (Dover, OH)</v>
          </cell>
          <cell r="K1347">
            <v>42550</v>
          </cell>
          <cell r="L1347" t="str">
            <v/>
          </cell>
          <cell r="M1347" t="str">
            <v>2032</v>
          </cell>
          <cell r="N1347" t="str">
            <v>Moderate Rehab</v>
          </cell>
          <cell r="O1347">
            <v>43100</v>
          </cell>
          <cell r="P1347">
            <v>43100</v>
          </cell>
          <cell r="Q1347" t="str">
            <v>YES</v>
          </cell>
          <cell r="R1347">
            <v>2018</v>
          </cell>
          <cell r="S1347">
            <v>2018</v>
          </cell>
          <cell r="T1347" t="str">
            <v>Yes</v>
          </cell>
          <cell r="U1347" t="str">
            <v>Yes</v>
          </cell>
          <cell r="V1347" t="str">
            <v>Yes</v>
          </cell>
          <cell r="W1347" t="str">
            <v/>
          </cell>
        </row>
        <row r="1348">
          <cell r="B1348">
            <v>67037</v>
          </cell>
          <cell r="C1348">
            <v>100</v>
          </cell>
          <cell r="D1348" t="str">
            <v>Compass SIF I</v>
          </cell>
          <cell r="E1348" t="str">
            <v>Glenwood Trails II</v>
          </cell>
          <cell r="F1348" t="str">
            <v>Glenwood Trails II, LP</v>
          </cell>
          <cell r="G1348" t="str">
            <v>Kilday Operating, LLC</v>
          </cell>
          <cell r="H1348" t="str">
            <v>Alyssa Brown</v>
          </cell>
          <cell r="I1348" t="str">
            <v>Jennifer Rivera</v>
          </cell>
          <cell r="J1348" t="str">
            <v>Novogradac &amp; Company LLP (Austin)</v>
          </cell>
          <cell r="K1348">
            <v>42353</v>
          </cell>
          <cell r="L1348" t="str">
            <v/>
          </cell>
          <cell r="M1348" t="str">
            <v>2031</v>
          </cell>
          <cell r="N1348" t="str">
            <v>New</v>
          </cell>
          <cell r="O1348" t="str">
            <v/>
          </cell>
          <cell r="P1348">
            <v>42734</v>
          </cell>
          <cell r="Q1348" t="str">
            <v>YES</v>
          </cell>
          <cell r="R1348">
            <v>2022</v>
          </cell>
          <cell r="S1348"/>
          <cell r="T1348" t="str">
            <v>No</v>
          </cell>
          <cell r="U1348" t="str">
            <v>No</v>
          </cell>
          <cell r="V1348" t="str">
            <v>No</v>
          </cell>
          <cell r="W1348" t="str">
            <v/>
          </cell>
        </row>
        <row r="1349">
          <cell r="B1349">
            <v>67058</v>
          </cell>
          <cell r="C1349">
            <v>100</v>
          </cell>
          <cell r="D1349" t="str">
            <v>Regional Fund V - Chicago</v>
          </cell>
          <cell r="E1349" t="str">
            <v>Anishinabe Bii Gii Wiin</v>
          </cell>
          <cell r="F1349" t="str">
            <v>Anishinabe Bii Gii Wiin Housing LP</v>
          </cell>
          <cell r="G1349" t="str">
            <v>Project for Pride in Living, Inc.</v>
          </cell>
          <cell r="H1349" t="str">
            <v>Samuel Stephens</v>
          </cell>
          <cell r="I1349" t="str">
            <v>Jennifer Rivera</v>
          </cell>
          <cell r="J1349" t="str">
            <v>Mahoney Ulbrich Christiansen Russ</v>
          </cell>
          <cell r="K1349">
            <v>42376</v>
          </cell>
          <cell r="L1349" t="str">
            <v/>
          </cell>
          <cell r="M1349" t="str">
            <v>2030</v>
          </cell>
          <cell r="N1349" t="str">
            <v>New</v>
          </cell>
          <cell r="O1349">
            <v>42614</v>
          </cell>
          <cell r="P1349">
            <v>42614</v>
          </cell>
          <cell r="Q1349" t="str">
            <v>NO</v>
          </cell>
          <cell r="R1349" t="str">
            <v/>
          </cell>
          <cell r="S1349"/>
          <cell r="T1349" t="str">
            <v>No</v>
          </cell>
          <cell r="U1349" t="str">
            <v>No</v>
          </cell>
          <cell r="V1349" t="str">
            <v>No</v>
          </cell>
          <cell r="W1349" t="str">
            <v/>
          </cell>
        </row>
        <row r="1350">
          <cell r="B1350">
            <v>67061</v>
          </cell>
          <cell r="C1350">
            <v>100</v>
          </cell>
          <cell r="D1350" t="str">
            <v>Regional Fund VII</v>
          </cell>
          <cell r="E1350" t="str">
            <v>MLK Crossing Senior Apartments</v>
          </cell>
          <cell r="F1350" t="str">
            <v>MLK Crossing Senior Apartments, LLLP</v>
          </cell>
          <cell r="G1350" t="str">
            <v>CT Development</v>
          </cell>
          <cell r="H1350" t="str">
            <v>Eileen Kelly</v>
          </cell>
          <cell r="I1350" t="str">
            <v>Jennifer Rivera</v>
          </cell>
          <cell r="J1350" t="str">
            <v>RSM (Des Moines)</v>
          </cell>
          <cell r="K1350">
            <v>42332</v>
          </cell>
          <cell r="L1350" t="str">
            <v/>
          </cell>
          <cell r="M1350" t="str">
            <v>2032</v>
          </cell>
          <cell r="N1350" t="str">
            <v>New</v>
          </cell>
          <cell r="O1350">
            <v>42705</v>
          </cell>
          <cell r="P1350">
            <v>42907</v>
          </cell>
          <cell r="Q1350" t="str">
            <v>NO</v>
          </cell>
          <cell r="R1350" t="str">
            <v/>
          </cell>
          <cell r="S1350"/>
          <cell r="T1350" t="str">
            <v>No</v>
          </cell>
          <cell r="U1350" t="str">
            <v>No</v>
          </cell>
          <cell r="V1350" t="str">
            <v>No</v>
          </cell>
          <cell r="W1350" t="str">
            <v/>
          </cell>
        </row>
        <row r="1351">
          <cell r="B1351">
            <v>67070</v>
          </cell>
          <cell r="C1351">
            <v>100</v>
          </cell>
          <cell r="D1351" t="str">
            <v>Silicon Valley Bank SIF II</v>
          </cell>
          <cell r="E1351" t="str">
            <v>Harper Crossing</v>
          </cell>
          <cell r="F1351" t="str">
            <v>Harper Crossing LP</v>
          </cell>
          <cell r="G1351" t="str">
            <v>Satellite Affordable Housing Associates</v>
          </cell>
          <cell r="H1351" t="str">
            <v>Justin Sousley</v>
          </cell>
          <cell r="I1351" t="str">
            <v>Laura Pishion</v>
          </cell>
          <cell r="J1351" t="str">
            <v>Spiteri, Narasky &amp; Daley, LLP</v>
          </cell>
          <cell r="K1351">
            <v>42339</v>
          </cell>
          <cell r="L1351" t="str">
            <v/>
          </cell>
          <cell r="M1351" t="str">
            <v>2031</v>
          </cell>
          <cell r="N1351" t="str">
            <v>New</v>
          </cell>
          <cell r="O1351">
            <v>42795</v>
          </cell>
          <cell r="P1351">
            <v>42979</v>
          </cell>
          <cell r="Q1351" t="str">
            <v>NO</v>
          </cell>
          <cell r="R1351" t="str">
            <v/>
          </cell>
          <cell r="S1351"/>
          <cell r="T1351" t="str">
            <v>No</v>
          </cell>
          <cell r="U1351" t="str">
            <v>No</v>
          </cell>
          <cell r="V1351" t="str">
            <v>No</v>
          </cell>
          <cell r="W1351" t="str">
            <v/>
          </cell>
        </row>
        <row r="1352">
          <cell r="B1352">
            <v>67077</v>
          </cell>
          <cell r="C1352">
            <v>100</v>
          </cell>
          <cell r="D1352" t="str">
            <v>Sun Trust 2015 Secondary</v>
          </cell>
          <cell r="E1352" t="str">
            <v>Uptown Maitland - Secondary (2015)</v>
          </cell>
          <cell r="F1352" t="str">
            <v>Uptown Maitland Partners LTD.</v>
          </cell>
          <cell r="G1352" t="str">
            <v>Atlantic Housing Partners (FL)</v>
          </cell>
          <cell r="H1352" t="str">
            <v>Judy Jackson</v>
          </cell>
          <cell r="I1352" t="str">
            <v>Tracey Ferrara</v>
          </cell>
          <cell r="J1352" t="str">
            <v/>
          </cell>
          <cell r="K1352">
            <v>42257</v>
          </cell>
          <cell r="L1352" t="str">
            <v/>
          </cell>
          <cell r="M1352" t="str">
            <v>2028</v>
          </cell>
          <cell r="N1352" t="str">
            <v>New</v>
          </cell>
          <cell r="O1352">
            <v>42186</v>
          </cell>
          <cell r="P1352">
            <v>41694</v>
          </cell>
          <cell r="Q1352" t="str">
            <v>NO</v>
          </cell>
          <cell r="R1352" t="str">
            <v/>
          </cell>
          <cell r="S1352"/>
          <cell r="T1352" t="str">
            <v>No</v>
          </cell>
          <cell r="U1352" t="str">
            <v>No</v>
          </cell>
          <cell r="V1352" t="str">
            <v>No</v>
          </cell>
          <cell r="W1352" t="str">
            <v/>
          </cell>
        </row>
        <row r="1353">
          <cell r="B1353">
            <v>67078</v>
          </cell>
          <cell r="C1353">
            <v>100</v>
          </cell>
          <cell r="D1353" t="str">
            <v>Sun Trust 2015 Secondary</v>
          </cell>
          <cell r="E1353" t="str">
            <v>Venetian Walk - Secondary (2015)</v>
          </cell>
          <cell r="F1353" t="str">
            <v>Venetian Walk Partners, LLLP</v>
          </cell>
          <cell r="G1353" t="str">
            <v>Norstar Development USA</v>
          </cell>
          <cell r="H1353" t="str">
            <v>Lisa Days</v>
          </cell>
          <cell r="I1353" t="str">
            <v>Tracey Ferrara</v>
          </cell>
          <cell r="J1353" t="str">
            <v>Tidwell Group (Atlanta)</v>
          </cell>
          <cell r="K1353">
            <v>42257</v>
          </cell>
          <cell r="L1353" t="str">
            <v/>
          </cell>
          <cell r="M1353" t="str">
            <v>2029</v>
          </cell>
          <cell r="N1353" t="str">
            <v>New</v>
          </cell>
          <cell r="O1353">
            <v>42186</v>
          </cell>
          <cell r="P1353">
            <v>41774</v>
          </cell>
          <cell r="Q1353" t="str">
            <v>NO</v>
          </cell>
          <cell r="R1353" t="str">
            <v/>
          </cell>
          <cell r="S1353"/>
          <cell r="T1353" t="str">
            <v>No</v>
          </cell>
          <cell r="U1353" t="str">
            <v>No</v>
          </cell>
          <cell r="V1353" t="str">
            <v>No</v>
          </cell>
          <cell r="W1353" t="str">
            <v/>
          </cell>
        </row>
        <row r="1354">
          <cell r="B1354">
            <v>67086</v>
          </cell>
          <cell r="C1354">
            <v>100</v>
          </cell>
          <cell r="D1354" t="str">
            <v>Morgan Stanley SIF Single III</v>
          </cell>
          <cell r="E1354" t="str">
            <v>Lincoln Gardens</v>
          </cell>
          <cell r="F1354" t="str">
            <v>Lincoln Gardens Associates LLC</v>
          </cell>
          <cell r="G1354" t="str">
            <v xml:space="preserve">Home Leasing, LLC </v>
          </cell>
          <cell r="H1354" t="str">
            <v>Jessica Polak</v>
          </cell>
          <cell r="I1354" t="str">
            <v>Tracey Ferrara</v>
          </cell>
          <cell r="J1354" t="str">
            <v>Flaherty Salmin CPAs</v>
          </cell>
          <cell r="K1354">
            <v>42445</v>
          </cell>
          <cell r="L1354" t="str">
            <v/>
          </cell>
          <cell r="M1354" t="str">
            <v>2031</v>
          </cell>
          <cell r="N1354" t="str">
            <v>Historic Rehab</v>
          </cell>
          <cell r="O1354">
            <v>42811</v>
          </cell>
          <cell r="P1354">
            <v>42824</v>
          </cell>
          <cell r="Q1354" t="str">
            <v>NO</v>
          </cell>
          <cell r="R1354" t="str">
            <v/>
          </cell>
          <cell r="S1354"/>
          <cell r="T1354" t="str">
            <v>No</v>
          </cell>
          <cell r="U1354" t="str">
            <v>No</v>
          </cell>
          <cell r="V1354" t="str">
            <v>No</v>
          </cell>
          <cell r="W1354" t="str">
            <v/>
          </cell>
        </row>
        <row r="1355">
          <cell r="B1355">
            <v>67096</v>
          </cell>
          <cell r="C1355">
            <v>100</v>
          </cell>
          <cell r="D1355" t="str">
            <v>Sun Trust 2015 Secondary</v>
          </cell>
          <cell r="E1355" t="str">
            <v>Monterra - Secondary 2015</v>
          </cell>
          <cell r="F1355" t="str">
            <v>ZOM Monterra, LP</v>
          </cell>
          <cell r="G1355" t="str">
            <v>NRP Florida Development, LLC</v>
          </cell>
          <cell r="H1355" t="str">
            <v>Judy Jackson</v>
          </cell>
          <cell r="I1355" t="str">
            <v>Tracey Ferrara</v>
          </cell>
          <cell r="J1355" t="str">
            <v>Novogradac &amp; Company LLP (Cleveland)</v>
          </cell>
          <cell r="K1355">
            <v>42300</v>
          </cell>
          <cell r="L1355" t="str">
            <v/>
          </cell>
          <cell r="M1355" t="str">
            <v>2027</v>
          </cell>
          <cell r="N1355" t="str">
            <v>New</v>
          </cell>
          <cell r="O1355" t="str">
            <v/>
          </cell>
          <cell r="P1355">
            <v>41108</v>
          </cell>
          <cell r="Q1355" t="str">
            <v>YES</v>
          </cell>
          <cell r="R1355">
            <v>2018</v>
          </cell>
          <cell r="S1355">
            <v>2018</v>
          </cell>
          <cell r="T1355" t="str">
            <v>Yes</v>
          </cell>
          <cell r="U1355" t="str">
            <v>Yes</v>
          </cell>
          <cell r="V1355" t="str">
            <v>Yes</v>
          </cell>
          <cell r="W1355" t="str">
            <v/>
          </cell>
        </row>
        <row r="1356">
          <cell r="B1356">
            <v>67107</v>
          </cell>
          <cell r="C1356">
            <v>21.09</v>
          </cell>
          <cell r="D1356" t="str">
            <v>Cathay SIF II</v>
          </cell>
          <cell r="E1356" t="str">
            <v>Canon Kip Community House</v>
          </cell>
          <cell r="F1356" t="str">
            <v>Canon Kip Associates II</v>
          </cell>
          <cell r="G1356" t="str">
            <v>Episcopal Community Services</v>
          </cell>
          <cell r="H1356" t="str">
            <v>Malcolm Wells</v>
          </cell>
          <cell r="I1356" t="str">
            <v>Laura Pishion</v>
          </cell>
          <cell r="J1356" t="str">
            <v>Lindquist, Von Husen &amp; Joyce, LLP</v>
          </cell>
          <cell r="K1356">
            <v>42718</v>
          </cell>
          <cell r="L1356" t="str">
            <v/>
          </cell>
          <cell r="M1356" t="str">
            <v>2032</v>
          </cell>
          <cell r="N1356" t="str">
            <v>Moderate Rehab</v>
          </cell>
          <cell r="O1356">
            <v>43242</v>
          </cell>
          <cell r="P1356">
            <v>43350</v>
          </cell>
          <cell r="Q1356" t="str">
            <v>YES</v>
          </cell>
          <cell r="R1356">
            <v>2018</v>
          </cell>
          <cell r="S1356">
            <v>2018</v>
          </cell>
          <cell r="T1356" t="str">
            <v>Yes</v>
          </cell>
          <cell r="U1356" t="str">
            <v>Yes</v>
          </cell>
          <cell r="V1356" t="str">
            <v>Yes</v>
          </cell>
          <cell r="W1356" t="str">
            <v/>
          </cell>
        </row>
        <row r="1357">
          <cell r="B1357">
            <v>67107</v>
          </cell>
          <cell r="C1357">
            <v>78.91</v>
          </cell>
          <cell r="D1357" t="str">
            <v>CEF 2017</v>
          </cell>
          <cell r="E1357" t="str">
            <v>Canon Kip Community House</v>
          </cell>
          <cell r="F1357" t="str">
            <v>Canon Kip Associates II</v>
          </cell>
          <cell r="G1357" t="str">
            <v>Episcopal Community Services</v>
          </cell>
          <cell r="H1357" t="str">
            <v>Malcolm Wells</v>
          </cell>
          <cell r="I1357" t="str">
            <v>Laura Pishion</v>
          </cell>
          <cell r="J1357" t="str">
            <v>Lindquist, Von Husen &amp; Joyce, LLP</v>
          </cell>
          <cell r="K1357">
            <v>42718</v>
          </cell>
          <cell r="L1357" t="str">
            <v/>
          </cell>
          <cell r="M1357" t="str">
            <v>2032</v>
          </cell>
          <cell r="N1357" t="str">
            <v>Moderate Rehab</v>
          </cell>
          <cell r="O1357">
            <v>43242</v>
          </cell>
          <cell r="P1357">
            <v>43350</v>
          </cell>
          <cell r="Q1357" t="str">
            <v>YES</v>
          </cell>
          <cell r="R1357">
            <v>2018</v>
          </cell>
          <cell r="S1357">
            <v>2018</v>
          </cell>
          <cell r="T1357" t="str">
            <v>Yes</v>
          </cell>
          <cell r="U1357" t="str">
            <v>Yes</v>
          </cell>
          <cell r="V1357" t="str">
            <v>Yes</v>
          </cell>
          <cell r="W1357" t="str">
            <v/>
          </cell>
        </row>
        <row r="1358">
          <cell r="B1358">
            <v>67110</v>
          </cell>
          <cell r="C1358">
            <v>100</v>
          </cell>
          <cell r="D1358" t="str">
            <v>Silicon Valley Bank SIF II</v>
          </cell>
          <cell r="E1358" t="str">
            <v>University Avenue Senior Apartments</v>
          </cell>
          <cell r="F1358" t="str">
            <v>University Senior Apartments L.P.</v>
          </cell>
          <cell r="G1358" t="str">
            <v>MidPen Housing Corp. (fka Mid Pennisula Housing Coalition)</v>
          </cell>
          <cell r="H1358" t="str">
            <v>Justin Sousley</v>
          </cell>
          <cell r="I1358" t="str">
            <v>Laura Pishion</v>
          </cell>
          <cell r="J1358" t="str">
            <v>Lindquist, Von Husen &amp; Joyce, LLP</v>
          </cell>
          <cell r="K1358">
            <v>42339</v>
          </cell>
          <cell r="L1358" t="str">
            <v/>
          </cell>
          <cell r="M1358" t="str">
            <v>2031</v>
          </cell>
          <cell r="N1358" t="str">
            <v>New</v>
          </cell>
          <cell r="O1358">
            <v>42795</v>
          </cell>
          <cell r="P1358">
            <v>42940</v>
          </cell>
          <cell r="Q1358" t="str">
            <v>YES</v>
          </cell>
          <cell r="R1358">
            <v>2018</v>
          </cell>
          <cell r="S1358">
            <v>2018</v>
          </cell>
          <cell r="T1358" t="str">
            <v>Yes</v>
          </cell>
          <cell r="U1358" t="str">
            <v>Yes</v>
          </cell>
          <cell r="V1358" t="str">
            <v>Yes</v>
          </cell>
          <cell r="W1358" t="str">
            <v/>
          </cell>
        </row>
        <row r="1359">
          <cell r="B1359">
            <v>67112</v>
          </cell>
          <cell r="C1359">
            <v>100</v>
          </cell>
          <cell r="D1359" t="str">
            <v>MS CTR Fund I LLC</v>
          </cell>
          <cell r="E1359" t="str">
            <v>Villa Del Sol</v>
          </cell>
          <cell r="F1359" t="str">
            <v>72 Cesar Chavez LLLP</v>
          </cell>
          <cell r="G1359" t="str">
            <v>Neighborhood Development Alliance, Inc.</v>
          </cell>
          <cell r="H1359" t="str">
            <v>Samuel Stephens</v>
          </cell>
          <cell r="I1359" t="str">
            <v>Jennifer Rivera</v>
          </cell>
          <cell r="J1359" t="str">
            <v>Mahoney Ulbrich Christiansen Russ</v>
          </cell>
          <cell r="K1359">
            <v>42607</v>
          </cell>
          <cell r="L1359" t="str">
            <v/>
          </cell>
          <cell r="M1359" t="str">
            <v>2031</v>
          </cell>
          <cell r="N1359" t="str">
            <v>New</v>
          </cell>
          <cell r="O1359">
            <v>42972</v>
          </cell>
          <cell r="P1359">
            <v>42979</v>
          </cell>
          <cell r="Q1359" t="str">
            <v>NO</v>
          </cell>
          <cell r="R1359" t="str">
            <v/>
          </cell>
          <cell r="S1359"/>
          <cell r="T1359" t="str">
            <v>No</v>
          </cell>
          <cell r="U1359" t="str">
            <v>No</v>
          </cell>
          <cell r="V1359" t="str">
            <v>No</v>
          </cell>
          <cell r="W1359" t="str">
            <v/>
          </cell>
        </row>
        <row r="1360">
          <cell r="B1360">
            <v>67117</v>
          </cell>
          <cell r="C1360">
            <v>100</v>
          </cell>
          <cell r="D1360" t="str">
            <v>JPMorgan 2015</v>
          </cell>
          <cell r="E1360" t="str">
            <v>Aurora St. Charles Senior Living</v>
          </cell>
          <cell r="F1360" t="str">
            <v>Aurora St. Charles Senior Living L.P.</v>
          </cell>
          <cell r="G1360" t="str">
            <v>VeriGreen Development, LLC</v>
          </cell>
          <cell r="H1360" t="str">
            <v>Eileen Kelly</v>
          </cell>
          <cell r="I1360" t="str">
            <v>Jennifer Rivera</v>
          </cell>
          <cell r="J1360" t="str">
            <v>RubinBrown LLP (Chicago)</v>
          </cell>
          <cell r="K1360">
            <v>42354</v>
          </cell>
          <cell r="L1360" t="str">
            <v/>
          </cell>
          <cell r="M1360" t="str">
            <v>2031</v>
          </cell>
          <cell r="N1360" t="str">
            <v>Substantial Rehab</v>
          </cell>
          <cell r="O1360">
            <v>42705</v>
          </cell>
          <cell r="P1360">
            <v>42716</v>
          </cell>
          <cell r="Q1360" t="str">
            <v>NO</v>
          </cell>
          <cell r="R1360" t="str">
            <v/>
          </cell>
          <cell r="S1360"/>
          <cell r="T1360" t="str">
            <v>No</v>
          </cell>
          <cell r="U1360" t="str">
            <v>No</v>
          </cell>
          <cell r="V1360" t="str">
            <v>No</v>
          </cell>
          <cell r="W1360" t="str">
            <v/>
          </cell>
        </row>
        <row r="1361">
          <cell r="B1361">
            <v>67122</v>
          </cell>
          <cell r="C1361">
            <v>100</v>
          </cell>
          <cell r="D1361" t="str">
            <v>BOACHIF VIII</v>
          </cell>
          <cell r="E1361" t="str">
            <v>March AFB Vets Village</v>
          </cell>
          <cell r="F1361" t="str">
            <v>March Veterans Village, L.P., a California limited partnership</v>
          </cell>
          <cell r="G1361" t="str">
            <v>Coachella Valley Housing Coalition</v>
          </cell>
          <cell r="H1361" t="str">
            <v>Malcolm Wells</v>
          </cell>
          <cell r="I1361" t="str">
            <v>Laura Pishion</v>
          </cell>
          <cell r="J1361" t="str">
            <v>Thomas Tomaszewski, CPA - El Dorado Hills</v>
          </cell>
          <cell r="K1361">
            <v>42368</v>
          </cell>
          <cell r="L1361" t="str">
            <v/>
          </cell>
          <cell r="M1361" t="str">
            <v>2032</v>
          </cell>
          <cell r="N1361" t="str">
            <v>New</v>
          </cell>
          <cell r="O1361">
            <v>42997</v>
          </cell>
          <cell r="P1361">
            <v>43164</v>
          </cell>
          <cell r="Q1361" t="str">
            <v>YES</v>
          </cell>
          <cell r="R1361">
            <v>2018</v>
          </cell>
          <cell r="S1361">
            <v>2018</v>
          </cell>
          <cell r="T1361" t="str">
            <v>Yes</v>
          </cell>
          <cell r="U1361" t="str">
            <v>Yes</v>
          </cell>
          <cell r="V1361" t="str">
            <v>Yes</v>
          </cell>
          <cell r="W1361" t="str">
            <v/>
          </cell>
        </row>
        <row r="1362">
          <cell r="B1362">
            <v>67126</v>
          </cell>
          <cell r="C1362">
            <v>100</v>
          </cell>
          <cell r="D1362" t="str">
            <v>HEF XII</v>
          </cell>
          <cell r="E1362" t="str">
            <v>Sunshine Valley Apartments</v>
          </cell>
          <cell r="F1362" t="str">
            <v>Sunshine Valley Apartments, LLC</v>
          </cell>
          <cell r="G1362" t="str">
            <v>Graham County Rural Housing Development Association</v>
          </cell>
          <cell r="H1362" t="str">
            <v>Wade Okada</v>
          </cell>
          <cell r="I1362" t="str">
            <v>Laura Pishion</v>
          </cell>
          <cell r="J1362" t="str">
            <v>Simmons Clubb &amp; Hodges, CPAs, PLLC</v>
          </cell>
          <cell r="K1362">
            <v>42429</v>
          </cell>
          <cell r="L1362" t="str">
            <v/>
          </cell>
          <cell r="M1362" t="str">
            <v>2030</v>
          </cell>
          <cell r="N1362" t="str">
            <v>Substantial Rehab</v>
          </cell>
          <cell r="O1362">
            <v>42675</v>
          </cell>
          <cell r="P1362">
            <v>42550</v>
          </cell>
          <cell r="Q1362" t="str">
            <v>NO</v>
          </cell>
          <cell r="R1362" t="str">
            <v/>
          </cell>
          <cell r="S1362"/>
          <cell r="T1362" t="str">
            <v>No</v>
          </cell>
          <cell r="U1362" t="str">
            <v>No</v>
          </cell>
          <cell r="V1362" t="str">
            <v>No</v>
          </cell>
          <cell r="W1362" t="str">
            <v/>
          </cell>
        </row>
        <row r="1363">
          <cell r="B1363">
            <v>67129</v>
          </cell>
          <cell r="C1363">
            <v>100</v>
          </cell>
          <cell r="D1363" t="str">
            <v>Regional VIII - Chicago</v>
          </cell>
          <cell r="E1363" t="str">
            <v>Midtown Crossing</v>
          </cell>
          <cell r="F1363" t="str">
            <v>Midtown Crossing Apartments LP</v>
          </cell>
          <cell r="G1363" t="str">
            <v>Over The Rainbow Association</v>
          </cell>
          <cell r="H1363" t="str">
            <v>Erica Arellano</v>
          </cell>
          <cell r="I1363" t="str">
            <v>Jennifer Rivera</v>
          </cell>
          <cell r="J1363" t="str">
            <v>RubinBrown LLP (Chicago)</v>
          </cell>
          <cell r="K1363">
            <v>42705</v>
          </cell>
          <cell r="L1363" t="str">
            <v/>
          </cell>
          <cell r="M1363" t="str">
            <v>2033</v>
          </cell>
          <cell r="N1363" t="str">
            <v>New</v>
          </cell>
          <cell r="O1363">
            <v>43160</v>
          </cell>
          <cell r="P1363">
            <v>43053</v>
          </cell>
          <cell r="Q1363" t="str">
            <v>NO</v>
          </cell>
          <cell r="R1363" t="str">
            <v/>
          </cell>
          <cell r="S1363"/>
          <cell r="T1363" t="str">
            <v>No</v>
          </cell>
          <cell r="U1363" t="str">
            <v>No</v>
          </cell>
          <cell r="V1363" t="str">
            <v>No</v>
          </cell>
          <cell r="W1363" t="str">
            <v/>
          </cell>
        </row>
        <row r="1364">
          <cell r="B1364">
            <v>67131</v>
          </cell>
          <cell r="C1364">
            <v>100</v>
          </cell>
          <cell r="D1364" t="str">
            <v>Wells Fargo SIF III</v>
          </cell>
          <cell r="E1364" t="str">
            <v>Oakland 34 - Secondary (2015)</v>
          </cell>
          <cell r="F1364" t="str">
            <v>Oakland 34, L.P.</v>
          </cell>
          <cell r="G1364" t="str">
            <v>Meta Housing Corporation, Inc.</v>
          </cell>
          <cell r="H1364" t="str">
            <v>Gina Nelson</v>
          </cell>
          <cell r="I1364" t="str">
            <v>Laura Pishion</v>
          </cell>
          <cell r="J1364" t="str">
            <v>Novogradac &amp; Company LLP (Long Beach)</v>
          </cell>
          <cell r="K1364">
            <v>42230</v>
          </cell>
          <cell r="L1364" t="str">
            <v/>
          </cell>
          <cell r="M1364" t="str">
            <v>2029</v>
          </cell>
          <cell r="N1364" t="str">
            <v>New</v>
          </cell>
          <cell r="O1364" t="str">
            <v/>
          </cell>
          <cell r="P1364">
            <v>41810</v>
          </cell>
          <cell r="Q1364" t="str">
            <v>NO</v>
          </cell>
          <cell r="R1364" t="str">
            <v/>
          </cell>
          <cell r="S1364"/>
          <cell r="T1364" t="str">
            <v>No</v>
          </cell>
          <cell r="U1364" t="str">
            <v>No</v>
          </cell>
          <cell r="V1364" t="str">
            <v>No</v>
          </cell>
          <cell r="W1364" t="str">
            <v/>
          </cell>
        </row>
        <row r="1365">
          <cell r="B1365">
            <v>67138</v>
          </cell>
          <cell r="C1365">
            <v>100</v>
          </cell>
          <cell r="D1365" t="str">
            <v>Wells Fargo SIF III</v>
          </cell>
          <cell r="E1365" t="str">
            <v>Jefferson Heights - Secondary (2015)</v>
          </cell>
          <cell r="F1365" t="str">
            <v>Jefferson Heights Housing LLC</v>
          </cell>
          <cell r="G1365" t="str">
            <v>Pennrose Properties LLC</v>
          </cell>
          <cell r="H1365" t="str">
            <v>Kimberly Pereira</v>
          </cell>
          <cell r="I1365" t="str">
            <v>Tracey Ferrara</v>
          </cell>
          <cell r="J1365" t="str">
            <v>CohnReznick (Baltimore)</v>
          </cell>
          <cell r="K1365">
            <v>42261</v>
          </cell>
          <cell r="L1365" t="str">
            <v/>
          </cell>
          <cell r="M1365" t="str">
            <v>2028</v>
          </cell>
          <cell r="N1365" t="str">
            <v>New</v>
          </cell>
          <cell r="O1365" t="str">
            <v/>
          </cell>
          <cell r="P1365">
            <v>41621</v>
          </cell>
          <cell r="Q1365" t="str">
            <v>NO</v>
          </cell>
          <cell r="R1365" t="str">
            <v/>
          </cell>
          <cell r="S1365"/>
          <cell r="T1365" t="str">
            <v>No</v>
          </cell>
          <cell r="U1365" t="str">
            <v>No</v>
          </cell>
          <cell r="V1365" t="str">
            <v>No</v>
          </cell>
          <cell r="W1365" t="str">
            <v/>
          </cell>
        </row>
        <row r="1366">
          <cell r="B1366">
            <v>67140</v>
          </cell>
          <cell r="C1366">
            <v>100</v>
          </cell>
          <cell r="D1366" t="str">
            <v>Wells Fargo SIF III</v>
          </cell>
          <cell r="E1366" t="str">
            <v>St. Joseph's (Lafayette)</v>
          </cell>
          <cell r="F1366" t="str">
            <v>135 Lafayette LLC</v>
          </cell>
          <cell r="G1366" t="str">
            <v>Planning Office of Urban Affairs, Inc.</v>
          </cell>
          <cell r="H1366" t="str">
            <v>Kimberly Pereira</v>
          </cell>
          <cell r="I1366" t="str">
            <v>Tracey Ferrara</v>
          </cell>
          <cell r="J1366" t="str">
            <v>Nesseralla &amp; Company, LLC</v>
          </cell>
          <cell r="K1366">
            <v>42261</v>
          </cell>
          <cell r="L1366" t="str">
            <v/>
          </cell>
          <cell r="M1366" t="str">
            <v>2028</v>
          </cell>
          <cell r="N1366" t="str">
            <v>New</v>
          </cell>
          <cell r="O1366" t="str">
            <v/>
          </cell>
          <cell r="P1366">
            <v>41639</v>
          </cell>
          <cell r="Q1366" t="str">
            <v>YES</v>
          </cell>
          <cell r="R1366">
            <v>2018</v>
          </cell>
          <cell r="S1366">
            <v>2018</v>
          </cell>
          <cell r="T1366" t="str">
            <v>Yes</v>
          </cell>
          <cell r="U1366" t="str">
            <v>Yes</v>
          </cell>
          <cell r="V1366" t="str">
            <v>Yes</v>
          </cell>
          <cell r="W1366" t="str">
            <v/>
          </cell>
        </row>
        <row r="1367">
          <cell r="B1367">
            <v>67144</v>
          </cell>
          <cell r="C1367">
            <v>100</v>
          </cell>
          <cell r="D1367" t="str">
            <v>Wells Fargo SIF III</v>
          </cell>
          <cell r="E1367" t="str">
            <v>Cabrillo Torrance</v>
          </cell>
          <cell r="F1367" t="str">
            <v>Cabrillo Family Apartments, L.P.</v>
          </cell>
          <cell r="G1367" t="str">
            <v>Meta Housing Corporation, Inc.</v>
          </cell>
          <cell r="H1367" t="str">
            <v>Gina Nelson</v>
          </cell>
          <cell r="I1367" t="str">
            <v>Laura Pishion</v>
          </cell>
          <cell r="J1367" t="str">
            <v>Novogradac &amp; Company LLP (Long Beach)</v>
          </cell>
          <cell r="K1367">
            <v>42261</v>
          </cell>
          <cell r="L1367" t="str">
            <v/>
          </cell>
          <cell r="M1367" t="str">
            <v>2030</v>
          </cell>
          <cell r="N1367" t="str">
            <v>New</v>
          </cell>
          <cell r="O1367" t="str">
            <v/>
          </cell>
          <cell r="P1367">
            <v>42096</v>
          </cell>
          <cell r="Q1367" t="str">
            <v>YES</v>
          </cell>
          <cell r="R1367">
            <v>2018</v>
          </cell>
          <cell r="S1367">
            <v>2018</v>
          </cell>
          <cell r="T1367" t="str">
            <v>Yes</v>
          </cell>
          <cell r="U1367" t="str">
            <v>Yes</v>
          </cell>
          <cell r="V1367" t="str">
            <v>Yes</v>
          </cell>
          <cell r="W1367" t="str">
            <v/>
          </cell>
        </row>
        <row r="1368">
          <cell r="B1368">
            <v>67145</v>
          </cell>
          <cell r="C1368">
            <v>100</v>
          </cell>
          <cell r="D1368" t="str">
            <v>Wells Fargo SIF III</v>
          </cell>
          <cell r="E1368" t="str">
            <v>Woodrow Wilson III - Secondary (2015)</v>
          </cell>
          <cell r="F1368" t="str">
            <v>Woodrow Wilson Housing Associates Three LP</v>
          </cell>
          <cell r="G1368" t="str">
            <v>Pennrose Properties LLC</v>
          </cell>
          <cell r="H1368" t="str">
            <v>Lisa Griffin</v>
          </cell>
          <cell r="I1368" t="str">
            <v>Tracey Ferrara</v>
          </cell>
          <cell r="J1368" t="str">
            <v>CohnReznick (Baltimore)</v>
          </cell>
          <cell r="K1368">
            <v>42290</v>
          </cell>
          <cell r="L1368" t="str">
            <v/>
          </cell>
          <cell r="M1368" t="str">
            <v>2029</v>
          </cell>
          <cell r="N1368" t="str">
            <v>New</v>
          </cell>
          <cell r="O1368" t="str">
            <v/>
          </cell>
          <cell r="P1368">
            <v>41939</v>
          </cell>
          <cell r="Q1368" t="str">
            <v>NO</v>
          </cell>
          <cell r="R1368" t="str">
            <v/>
          </cell>
          <cell r="S1368"/>
          <cell r="T1368" t="str">
            <v>No</v>
          </cell>
          <cell r="U1368" t="str">
            <v>No</v>
          </cell>
          <cell r="V1368" t="str">
            <v>No</v>
          </cell>
          <cell r="W1368" t="str">
            <v/>
          </cell>
        </row>
        <row r="1369">
          <cell r="B1369">
            <v>67150</v>
          </cell>
          <cell r="C1369">
            <v>100</v>
          </cell>
          <cell r="D1369" t="str">
            <v>TD Banknorth 2014</v>
          </cell>
          <cell r="E1369" t="str">
            <v>Southern Villas</v>
          </cell>
          <cell r="F1369" t="str">
            <v>Southern Villas, LLC</v>
          </cell>
          <cell r="G1369" t="str">
            <v>St. Johns Housing Partnership, Inc.</v>
          </cell>
          <cell r="H1369" t="str">
            <v>Judy Jackson</v>
          </cell>
          <cell r="I1369" t="str">
            <v>Tracey Ferrara</v>
          </cell>
          <cell r="J1369" t="str">
            <v>Tidwell Group (Atlanta)</v>
          </cell>
          <cell r="K1369">
            <v>42328</v>
          </cell>
          <cell r="L1369" t="str">
            <v/>
          </cell>
          <cell r="M1369" t="str">
            <v>2030</v>
          </cell>
          <cell r="N1369" t="str">
            <v>Substantial Rehab</v>
          </cell>
          <cell r="O1369">
            <v>42583</v>
          </cell>
          <cell r="P1369">
            <v>42670</v>
          </cell>
          <cell r="Q1369" t="str">
            <v>NO</v>
          </cell>
          <cell r="R1369" t="str">
            <v/>
          </cell>
          <cell r="S1369"/>
          <cell r="T1369"/>
          <cell r="U1369" t="str">
            <v>No</v>
          </cell>
          <cell r="V1369" t="str">
            <v>No</v>
          </cell>
          <cell r="W1369" t="str">
            <v>No</v>
          </cell>
        </row>
        <row r="1370">
          <cell r="B1370">
            <v>67166</v>
          </cell>
          <cell r="C1370">
            <v>100</v>
          </cell>
          <cell r="D1370" t="str">
            <v>Regional Fund VII</v>
          </cell>
          <cell r="E1370" t="str">
            <v>Fox River Townhomes f/k/a Family Court Townhomes</v>
          </cell>
          <cell r="F1370" t="str">
            <v>Family Court Rehabilitation, LLC</v>
          </cell>
          <cell r="G1370" t="str">
            <v>Bear Development LLC</v>
          </cell>
          <cell r="H1370" t="str">
            <v>Eileen Kelly</v>
          </cell>
          <cell r="I1370" t="str">
            <v>Jennifer Rivera</v>
          </cell>
          <cell r="J1370" t="str">
            <v>Dauby O' Connor &amp; Zaleski LLC</v>
          </cell>
          <cell r="K1370">
            <v>42522</v>
          </cell>
          <cell r="L1370" t="str">
            <v/>
          </cell>
          <cell r="M1370" t="str">
            <v>2032</v>
          </cell>
          <cell r="N1370" t="str">
            <v>Substantial Rehab</v>
          </cell>
          <cell r="O1370">
            <v>42882</v>
          </cell>
          <cell r="P1370">
            <v>42850</v>
          </cell>
          <cell r="Q1370" t="str">
            <v>YES</v>
          </cell>
          <cell r="R1370">
            <v>2018</v>
          </cell>
          <cell r="S1370">
            <v>2018</v>
          </cell>
          <cell r="T1370" t="str">
            <v>Yes</v>
          </cell>
          <cell r="U1370" t="str">
            <v>Yes</v>
          </cell>
          <cell r="V1370" t="str">
            <v>Yes</v>
          </cell>
          <cell r="W1370" t="str">
            <v/>
          </cell>
        </row>
        <row r="1371">
          <cell r="B1371">
            <v>67170</v>
          </cell>
          <cell r="C1371">
            <v>100</v>
          </cell>
          <cell r="D1371" t="str">
            <v>Regional VIII - Chicago</v>
          </cell>
          <cell r="E1371" t="str">
            <v>Randall Court</v>
          </cell>
          <cell r="F1371" t="str">
            <v>Randall Court Redevelopment, LLC</v>
          </cell>
          <cell r="G1371" t="str">
            <v>Housing Authority of the County of Outagamie</v>
          </cell>
          <cell r="H1371" t="str">
            <v>Samuel Stephens</v>
          </cell>
          <cell r="I1371" t="str">
            <v>Jennifer Rivera</v>
          </cell>
          <cell r="J1371" t="str">
            <v>SVA Certified Public Accountants</v>
          </cell>
          <cell r="K1371">
            <v>42585</v>
          </cell>
          <cell r="L1371" t="str">
            <v/>
          </cell>
          <cell r="M1371" t="str">
            <v>2031</v>
          </cell>
          <cell r="N1371" t="str">
            <v>Substantial Rehab</v>
          </cell>
          <cell r="O1371">
            <v>43040</v>
          </cell>
          <cell r="P1371">
            <v>42736</v>
          </cell>
          <cell r="Q1371" t="str">
            <v>YES</v>
          </cell>
          <cell r="R1371">
            <v>2018</v>
          </cell>
          <cell r="S1371">
            <v>2018</v>
          </cell>
          <cell r="T1371" t="str">
            <v>Yes</v>
          </cell>
          <cell r="U1371" t="str">
            <v>Yes</v>
          </cell>
          <cell r="V1371" t="str">
            <v>Yes</v>
          </cell>
          <cell r="W1371" t="str">
            <v/>
          </cell>
        </row>
        <row r="1372">
          <cell r="B1372">
            <v>67172</v>
          </cell>
          <cell r="C1372">
            <v>100</v>
          </cell>
          <cell r="D1372" t="str">
            <v>CEF 2016</v>
          </cell>
          <cell r="E1372" t="str">
            <v>Mirage Town Homes</v>
          </cell>
          <cell r="F1372" t="str">
            <v>Mirage Town Homes II LP</v>
          </cell>
          <cell r="G1372" t="str">
            <v>Leela Enterprises, Inc.</v>
          </cell>
          <cell r="H1372" t="str">
            <v>Malcolm Wells</v>
          </cell>
          <cell r="I1372" t="str">
            <v>Laura Pishion</v>
          </cell>
          <cell r="J1372" t="str">
            <v>CohnReznick (Sacramento)</v>
          </cell>
          <cell r="K1372">
            <v>42433</v>
          </cell>
          <cell r="L1372" t="str">
            <v/>
          </cell>
          <cell r="M1372" t="str">
            <v>2031</v>
          </cell>
          <cell r="N1372" t="str">
            <v>New</v>
          </cell>
          <cell r="O1372">
            <v>42917</v>
          </cell>
          <cell r="P1372">
            <v>42991</v>
          </cell>
          <cell r="Q1372" t="str">
            <v>YES</v>
          </cell>
          <cell r="R1372">
            <v>2018</v>
          </cell>
          <cell r="S1372">
            <v>2018</v>
          </cell>
          <cell r="T1372" t="str">
            <v>Yes</v>
          </cell>
          <cell r="U1372" t="str">
            <v>Yes</v>
          </cell>
          <cell r="V1372" t="str">
            <v>Yes</v>
          </cell>
          <cell r="W1372" t="str">
            <v/>
          </cell>
        </row>
        <row r="1373">
          <cell r="B1373">
            <v>67174</v>
          </cell>
          <cell r="C1373">
            <v>100</v>
          </cell>
          <cell r="D1373" t="str">
            <v>Regional VIII - Chicago</v>
          </cell>
          <cell r="E1373" t="str">
            <v>Cumberland Court Phase 1 &amp; 2</v>
          </cell>
          <cell r="F1373" t="str">
            <v>Cumberland Court Master Development, LLC</v>
          </cell>
          <cell r="G1373" t="str">
            <v>Dimension Development, LLC</v>
          </cell>
          <cell r="H1373" t="str">
            <v>Samuel Stephens</v>
          </cell>
          <cell r="I1373" t="str">
            <v>Jennifer Rivera</v>
          </cell>
          <cell r="J1373" t="str">
            <v>SVA Certified Public Accountants</v>
          </cell>
          <cell r="K1373">
            <v>42579</v>
          </cell>
          <cell r="L1373" t="str">
            <v/>
          </cell>
          <cell r="M1373" t="str">
            <v>2031</v>
          </cell>
          <cell r="N1373" t="str">
            <v>Substantial Rehab</v>
          </cell>
          <cell r="O1373">
            <v>43067</v>
          </cell>
          <cell r="P1373">
            <v>43010</v>
          </cell>
          <cell r="Q1373" t="str">
            <v>YES</v>
          </cell>
          <cell r="R1373">
            <v>2018</v>
          </cell>
          <cell r="S1373">
            <v>2018</v>
          </cell>
          <cell r="T1373" t="str">
            <v>Yes</v>
          </cell>
          <cell r="U1373" t="str">
            <v>Yes</v>
          </cell>
          <cell r="V1373" t="str">
            <v>Yes</v>
          </cell>
          <cell r="W1373" t="str">
            <v/>
          </cell>
        </row>
        <row r="1374">
          <cell r="B1374">
            <v>67178</v>
          </cell>
          <cell r="C1374">
            <v>100</v>
          </cell>
          <cell r="D1374" t="str">
            <v>Capital One 2012</v>
          </cell>
          <cell r="E1374" t="str">
            <v>Evergreen at Rowlett</v>
          </cell>
          <cell r="F1374" t="str">
            <v>Evergreen Rowlett Senior Community, L.P.</v>
          </cell>
          <cell r="G1374" t="str">
            <v>LifeNet Community Behavioral Healthcare</v>
          </cell>
          <cell r="H1374" t="str">
            <v>Alyssa Brown</v>
          </cell>
          <cell r="I1374" t="str">
            <v>Jennifer Rivera</v>
          </cell>
          <cell r="J1374" t="str">
            <v>Novogradac &amp; Company LLP (Austin)</v>
          </cell>
          <cell r="K1374">
            <v>42479</v>
          </cell>
          <cell r="L1374" t="str">
            <v/>
          </cell>
          <cell r="M1374" t="str">
            <v>2031</v>
          </cell>
          <cell r="N1374" t="str">
            <v>New</v>
          </cell>
          <cell r="O1374">
            <v>42928</v>
          </cell>
          <cell r="P1374">
            <v>42950</v>
          </cell>
          <cell r="Q1374" t="str">
            <v>NO</v>
          </cell>
          <cell r="R1374" t="str">
            <v/>
          </cell>
          <cell r="S1374"/>
          <cell r="T1374" t="str">
            <v>No</v>
          </cell>
          <cell r="U1374" t="str">
            <v>No</v>
          </cell>
          <cell r="V1374" t="str">
            <v>No</v>
          </cell>
          <cell r="W1374" t="str">
            <v/>
          </cell>
        </row>
        <row r="1375">
          <cell r="B1375">
            <v>67185</v>
          </cell>
          <cell r="C1375">
            <v>100</v>
          </cell>
          <cell r="D1375" t="str">
            <v>Regional VIII - Chicago</v>
          </cell>
          <cell r="E1375" t="str">
            <v>Oneonta Heights</v>
          </cell>
          <cell r="F1375" t="str">
            <v>Oneonta Heights, LLC</v>
          </cell>
          <cell r="G1375" t="str">
            <v>Housing Visions Consultants, Inc.</v>
          </cell>
          <cell r="H1375" t="str">
            <v>Jessica Polak</v>
          </cell>
          <cell r="I1375" t="str">
            <v>Tracey Ferrara</v>
          </cell>
          <cell r="J1375" t="str">
            <v>Grossman St. Amour</v>
          </cell>
          <cell r="K1375">
            <v>42426</v>
          </cell>
          <cell r="L1375" t="str">
            <v/>
          </cell>
          <cell r="M1375" t="str">
            <v>2031</v>
          </cell>
          <cell r="N1375" t="str">
            <v>New</v>
          </cell>
          <cell r="O1375">
            <v>42887</v>
          </cell>
          <cell r="P1375">
            <v>43034</v>
          </cell>
          <cell r="Q1375" t="str">
            <v>NO</v>
          </cell>
          <cell r="R1375" t="str">
            <v/>
          </cell>
          <cell r="S1375"/>
          <cell r="T1375" t="str">
            <v>No</v>
          </cell>
          <cell r="U1375" t="str">
            <v>No</v>
          </cell>
          <cell r="V1375" t="str">
            <v>No</v>
          </cell>
          <cell r="W1375" t="str">
            <v/>
          </cell>
        </row>
        <row r="1376">
          <cell r="B1376">
            <v>67189</v>
          </cell>
          <cell r="C1376">
            <v>100</v>
          </cell>
          <cell r="D1376" t="str">
            <v>Regional VIII - Chicago</v>
          </cell>
          <cell r="E1376" t="str">
            <v>Tioga Family Center</v>
          </cell>
          <cell r="F1376" t="str">
            <v>1822 Housing LP</v>
          </cell>
          <cell r="G1376" t="str">
            <v xml:space="preserve">Gaudenzia Foundation, Inc. </v>
          </cell>
          <cell r="H1376" t="str">
            <v>Lisa Griffin</v>
          </cell>
          <cell r="I1376" t="str">
            <v>Tracey Ferrara</v>
          </cell>
          <cell r="J1376" t="str">
            <v>Herbein + Company, Inc</v>
          </cell>
          <cell r="K1376">
            <v>42551</v>
          </cell>
          <cell r="L1376" t="str">
            <v/>
          </cell>
          <cell r="M1376" t="str">
            <v>2032</v>
          </cell>
          <cell r="N1376" t="str">
            <v>New</v>
          </cell>
          <cell r="O1376">
            <v>42916</v>
          </cell>
          <cell r="P1376">
            <v>43035</v>
          </cell>
          <cell r="Q1376" t="str">
            <v>YES</v>
          </cell>
          <cell r="R1376">
            <v>2018</v>
          </cell>
          <cell r="S1376">
            <v>2018</v>
          </cell>
          <cell r="T1376" t="str">
            <v>Yes</v>
          </cell>
          <cell r="U1376" t="str">
            <v>Yes</v>
          </cell>
          <cell r="V1376" t="str">
            <v>Yes</v>
          </cell>
          <cell r="W1376" t="str">
            <v/>
          </cell>
        </row>
        <row r="1377">
          <cell r="B1377">
            <v>67190</v>
          </cell>
          <cell r="C1377">
            <v>100</v>
          </cell>
          <cell r="D1377" t="str">
            <v>Compass SIF I</v>
          </cell>
          <cell r="E1377" t="str">
            <v>New Hope Housing at Harrisburg</v>
          </cell>
          <cell r="F1377" t="str">
            <v>Harrisburg SRO, LTD</v>
          </cell>
          <cell r="G1377" t="str">
            <v>New Hope Housing, Inc.</v>
          </cell>
          <cell r="H1377" t="str">
            <v>Sandy Baker</v>
          </cell>
          <cell r="I1377" t="str">
            <v>Jennifer Rivera</v>
          </cell>
          <cell r="J1377" t="str">
            <v>Novogradac &amp; Company LLP (Austin)</v>
          </cell>
          <cell r="K1377">
            <v>42467</v>
          </cell>
          <cell r="L1377" t="str">
            <v/>
          </cell>
          <cell r="M1377" t="str">
            <v>2033</v>
          </cell>
          <cell r="N1377" t="str">
            <v>New</v>
          </cell>
          <cell r="O1377">
            <v>43009</v>
          </cell>
          <cell r="P1377">
            <v>43130</v>
          </cell>
          <cell r="Q1377" t="str">
            <v>YES</v>
          </cell>
          <cell r="R1377">
            <v>2018</v>
          </cell>
          <cell r="S1377">
            <v>2018</v>
          </cell>
          <cell r="T1377" t="str">
            <v>Yes</v>
          </cell>
          <cell r="U1377" t="str">
            <v>Yes</v>
          </cell>
          <cell r="V1377" t="str">
            <v>Yes</v>
          </cell>
          <cell r="W1377" t="str">
            <v/>
          </cell>
        </row>
        <row r="1378">
          <cell r="B1378">
            <v>67195</v>
          </cell>
          <cell r="C1378">
            <v>100</v>
          </cell>
          <cell r="D1378" t="str">
            <v>HEF XII</v>
          </cell>
          <cell r="E1378" t="str">
            <v>Eastbridge- Secondary (2015)</v>
          </cell>
          <cell r="F1378" t="str">
            <v>Eastbridge Apartments LLC</v>
          </cell>
          <cell r="G1378" t="str">
            <v>Housing Authority of King County (KCHA)</v>
          </cell>
          <cell r="H1378" t="str">
            <v>Justin Sousley</v>
          </cell>
          <cell r="I1378" t="str">
            <v>Laura Pishion</v>
          </cell>
          <cell r="J1378" t="str">
            <v>Novogradac &amp; Company LLP (Bellevue, WA)</v>
          </cell>
          <cell r="K1378">
            <v>42291</v>
          </cell>
          <cell r="L1378" t="str">
            <v/>
          </cell>
          <cell r="M1378" t="str">
            <v>2025</v>
          </cell>
          <cell r="N1378" t="str">
            <v>New</v>
          </cell>
          <cell r="O1378" t="str">
            <v/>
          </cell>
          <cell r="P1378">
            <v>40343</v>
          </cell>
          <cell r="Q1378" t="str">
            <v>YES</v>
          </cell>
          <cell r="R1378">
            <v>2018</v>
          </cell>
          <cell r="S1378">
            <v>2018</v>
          </cell>
          <cell r="T1378" t="str">
            <v>Yes</v>
          </cell>
          <cell r="U1378" t="str">
            <v>Yes</v>
          </cell>
          <cell r="V1378" t="str">
            <v>Yes</v>
          </cell>
          <cell r="W1378" t="str">
            <v/>
          </cell>
        </row>
        <row r="1379">
          <cell r="B1379">
            <v>67196</v>
          </cell>
          <cell r="C1379">
            <v>100</v>
          </cell>
          <cell r="D1379" t="str">
            <v>TD Banknorth 2014</v>
          </cell>
          <cell r="E1379" t="str">
            <v>FAC Renaissance</v>
          </cell>
          <cell r="F1379" t="str">
            <v>FAC Renaissance LP</v>
          </cell>
          <cell r="G1379" t="str">
            <v>Fifth Avenue Committee</v>
          </cell>
          <cell r="H1379" t="str">
            <v>David Rozan</v>
          </cell>
          <cell r="I1379" t="str">
            <v>Lisa Taylor</v>
          </cell>
          <cell r="J1379" t="str">
            <v>Tyrone Anthony Sellers, CPA</v>
          </cell>
          <cell r="K1379">
            <v>42697</v>
          </cell>
          <cell r="L1379" t="str">
            <v/>
          </cell>
          <cell r="M1379" t="str">
            <v>2033</v>
          </cell>
          <cell r="N1379" t="str">
            <v>Substantial Rehab</v>
          </cell>
          <cell r="O1379">
            <v>43343</v>
          </cell>
          <cell r="P1379" t="str">
            <v/>
          </cell>
          <cell r="Q1379" t="str">
            <v>YES</v>
          </cell>
          <cell r="R1379">
            <v>2018</v>
          </cell>
          <cell r="S1379">
            <v>2019</v>
          </cell>
          <cell r="T1379"/>
          <cell r="U1379" t="str">
            <v>Yes</v>
          </cell>
          <cell r="V1379" t="str">
            <v>Yes</v>
          </cell>
          <cell r="W1379" t="str">
            <v>Yes</v>
          </cell>
        </row>
        <row r="1380">
          <cell r="B1380">
            <v>67198</v>
          </cell>
          <cell r="C1380">
            <v>100</v>
          </cell>
          <cell r="D1380" t="str">
            <v>CIBC Bank USA Housing Fund</v>
          </cell>
          <cell r="E1380" t="str">
            <v>Golden Towers I &amp; II and Juniper</v>
          </cell>
          <cell r="F1380" t="str">
            <v>Southern County Community Housing LLC</v>
          </cell>
          <cell r="G1380" t="str">
            <v>Housing Authority of Cook County</v>
          </cell>
          <cell r="H1380" t="str">
            <v>Kelly Wiegman</v>
          </cell>
          <cell r="I1380" t="str">
            <v>Jennifer Rivera</v>
          </cell>
          <cell r="J1380" t="str">
            <v>RubinBrown LLP (Chicago)</v>
          </cell>
          <cell r="K1380">
            <v>43171</v>
          </cell>
          <cell r="L1380" t="str">
            <v/>
          </cell>
          <cell r="M1380" t="str">
            <v>2033</v>
          </cell>
          <cell r="N1380" t="str">
            <v>Substantial Rehab</v>
          </cell>
          <cell r="O1380">
            <v>43446</v>
          </cell>
          <cell r="P1380">
            <v>43405</v>
          </cell>
          <cell r="Q1380" t="str">
            <v>YES</v>
          </cell>
          <cell r="R1380" t="str">
            <v>YEAR OF PIS</v>
          </cell>
          <cell r="S1380">
            <v>2019</v>
          </cell>
          <cell r="T1380"/>
          <cell r="U1380" t="str">
            <v>Yes</v>
          </cell>
          <cell r="V1380" t="str">
            <v>Yes</v>
          </cell>
          <cell r="W1380" t="str">
            <v/>
          </cell>
        </row>
        <row r="1381">
          <cell r="B1381">
            <v>67199</v>
          </cell>
          <cell r="C1381">
            <v>100</v>
          </cell>
          <cell r="D1381" t="str">
            <v>CIBC Bank USA Housing Fund</v>
          </cell>
          <cell r="E1381" t="str">
            <v>Richard Flowers</v>
          </cell>
          <cell r="F1381" t="str">
            <v>Richard Flowers Community Housing, LLC</v>
          </cell>
          <cell r="G1381" t="str">
            <v>Housing Authority of Cook County</v>
          </cell>
          <cell r="H1381" t="str">
            <v>Kelly Wiegman</v>
          </cell>
          <cell r="I1381" t="str">
            <v>Jennifer Rivera</v>
          </cell>
          <cell r="J1381" t="str">
            <v>RubinBrown LLP (Chicago)</v>
          </cell>
          <cell r="K1381">
            <v>43171</v>
          </cell>
          <cell r="L1381" t="str">
            <v/>
          </cell>
          <cell r="M1381" t="str">
            <v>2033</v>
          </cell>
          <cell r="N1381" t="str">
            <v>Substantial Rehab</v>
          </cell>
          <cell r="O1381">
            <v>43435</v>
          </cell>
          <cell r="P1381">
            <v>43405</v>
          </cell>
          <cell r="Q1381" t="str">
            <v>YES</v>
          </cell>
          <cell r="R1381" t="str">
            <v>YEAR OF PIS</v>
          </cell>
          <cell r="S1381">
            <v>2019</v>
          </cell>
          <cell r="T1381"/>
          <cell r="U1381" t="str">
            <v>Yes</v>
          </cell>
          <cell r="V1381" t="str">
            <v>Yes</v>
          </cell>
          <cell r="W1381" t="str">
            <v/>
          </cell>
        </row>
        <row r="1382">
          <cell r="B1382">
            <v>67200</v>
          </cell>
          <cell r="C1382">
            <v>100</v>
          </cell>
          <cell r="D1382" t="str">
            <v>CIBC Bank USA Housing Fund</v>
          </cell>
          <cell r="E1382" t="str">
            <v>Brown and Turlington</v>
          </cell>
          <cell r="F1382" t="str">
            <v>South Suburban Senior Living, LLC</v>
          </cell>
          <cell r="G1382" t="str">
            <v>Housing Authority of Cook County</v>
          </cell>
          <cell r="H1382" t="str">
            <v>Kelly Wiegman</v>
          </cell>
          <cell r="I1382" t="str">
            <v>Jennifer Rivera</v>
          </cell>
          <cell r="J1382" t="str">
            <v>RubinBrown LLP (Chicago)</v>
          </cell>
          <cell r="K1382">
            <v>43171</v>
          </cell>
          <cell r="L1382" t="str">
            <v/>
          </cell>
          <cell r="M1382" t="str">
            <v>2033</v>
          </cell>
          <cell r="N1382" t="str">
            <v>Substantial Rehab</v>
          </cell>
          <cell r="O1382">
            <v>43446</v>
          </cell>
          <cell r="P1382">
            <v>43405</v>
          </cell>
          <cell r="Q1382" t="str">
            <v>YES</v>
          </cell>
          <cell r="R1382" t="str">
            <v>YEAR OF PIS</v>
          </cell>
          <cell r="S1382">
            <v>2019</v>
          </cell>
          <cell r="T1382"/>
          <cell r="U1382" t="str">
            <v>Yes</v>
          </cell>
          <cell r="V1382" t="str">
            <v>Yes</v>
          </cell>
          <cell r="W1382" t="str">
            <v/>
          </cell>
        </row>
        <row r="1383">
          <cell r="B1383">
            <v>67221</v>
          </cell>
          <cell r="C1383">
            <v>100</v>
          </cell>
          <cell r="D1383" t="str">
            <v>BNY Single Investor Fund II</v>
          </cell>
          <cell r="E1383" t="str">
            <v>Surf Avenue</v>
          </cell>
          <cell r="F1383" t="str">
            <v>Surf Vets Place LLC</v>
          </cell>
          <cell r="G1383" t="str">
            <v>Concern for Independent Living, Inc.</v>
          </cell>
          <cell r="H1383" t="str">
            <v>Lisa Taylor</v>
          </cell>
          <cell r="I1383" t="str">
            <v>Tracey Ferrara</v>
          </cell>
          <cell r="J1383" t="str">
            <v/>
          </cell>
          <cell r="K1383">
            <v>42635</v>
          </cell>
          <cell r="L1383" t="str">
            <v/>
          </cell>
          <cell r="M1383" t="str">
            <v>2033</v>
          </cell>
          <cell r="N1383" t="str">
            <v>New</v>
          </cell>
          <cell r="O1383">
            <v>43273</v>
          </cell>
          <cell r="P1383">
            <v>43587</v>
          </cell>
          <cell r="Q1383" t="str">
            <v>YES</v>
          </cell>
          <cell r="R1383">
            <v>2018</v>
          </cell>
          <cell r="S1383">
            <v>2019</v>
          </cell>
          <cell r="T1383" t="str">
            <v>No</v>
          </cell>
          <cell r="U1383" t="str">
            <v>Yes</v>
          </cell>
          <cell r="V1383" t="str">
            <v>Yes</v>
          </cell>
          <cell r="W1383" t="str">
            <v/>
          </cell>
        </row>
        <row r="1384">
          <cell r="B1384">
            <v>67228</v>
          </cell>
          <cell r="C1384">
            <v>100</v>
          </cell>
          <cell r="D1384" t="str">
            <v>Citigroup 2014</v>
          </cell>
          <cell r="E1384" t="str">
            <v xml:space="preserve">Damen Court </v>
          </cell>
          <cell r="F1384" t="str">
            <v>Damen Court Preservation, L.P.</v>
          </cell>
          <cell r="G1384" t="str">
            <v>Hispanic Housing Development Corporation</v>
          </cell>
          <cell r="H1384" t="str">
            <v>Eileen Kelly</v>
          </cell>
          <cell r="I1384" t="str">
            <v>Jennifer Rivera</v>
          </cell>
          <cell r="J1384" t="str">
            <v>Plante &amp; Moran (Chicago)</v>
          </cell>
          <cell r="K1384">
            <v>42489</v>
          </cell>
          <cell r="L1384" t="str">
            <v/>
          </cell>
          <cell r="M1384" t="str">
            <v>2032</v>
          </cell>
          <cell r="N1384" t="str">
            <v>Substantial Rehab</v>
          </cell>
          <cell r="O1384">
            <v>42823</v>
          </cell>
          <cell r="P1384">
            <v>42948</v>
          </cell>
          <cell r="Q1384" t="str">
            <v>YES</v>
          </cell>
          <cell r="R1384">
            <v>2018</v>
          </cell>
          <cell r="S1384">
            <v>2018</v>
          </cell>
          <cell r="T1384" t="str">
            <v>Yes</v>
          </cell>
          <cell r="U1384" t="str">
            <v>Yes</v>
          </cell>
          <cell r="V1384" t="str">
            <v>Yes</v>
          </cell>
          <cell r="W1384" t="str">
            <v/>
          </cell>
        </row>
        <row r="1385">
          <cell r="B1385">
            <v>67236</v>
          </cell>
          <cell r="C1385">
            <v>100</v>
          </cell>
          <cell r="D1385" t="str">
            <v>Compass SIF I</v>
          </cell>
          <cell r="E1385" t="str">
            <v>40 West Residences</v>
          </cell>
          <cell r="F1385" t="str">
            <v>40 West Residences LLLP</v>
          </cell>
          <cell r="G1385" t="str">
            <v>Archway Investment Corporation, Inc.</v>
          </cell>
          <cell r="H1385" t="str">
            <v>Melanie Niemeyer</v>
          </cell>
          <cell r="I1385" t="str">
            <v>Laura Pishion</v>
          </cell>
          <cell r="J1385" t="str">
            <v>JDS Professional Group</v>
          </cell>
          <cell r="K1385">
            <v>42487</v>
          </cell>
          <cell r="L1385" t="str">
            <v/>
          </cell>
          <cell r="M1385" t="str">
            <v>2031</v>
          </cell>
          <cell r="N1385" t="str">
            <v>New</v>
          </cell>
          <cell r="O1385">
            <v>42917</v>
          </cell>
          <cell r="P1385">
            <v>43012</v>
          </cell>
          <cell r="Q1385" t="str">
            <v>YES</v>
          </cell>
          <cell r="R1385">
            <v>2018</v>
          </cell>
          <cell r="S1385">
            <v>2018</v>
          </cell>
          <cell r="T1385" t="str">
            <v>Yes</v>
          </cell>
          <cell r="U1385" t="str">
            <v>Yes</v>
          </cell>
          <cell r="V1385" t="str">
            <v>Yes</v>
          </cell>
          <cell r="W1385" t="str">
            <v/>
          </cell>
        </row>
        <row r="1386">
          <cell r="B1386">
            <v>67239</v>
          </cell>
          <cell r="C1386">
            <v>100</v>
          </cell>
          <cell r="D1386" t="str">
            <v>MS CTR Fund I LLC</v>
          </cell>
          <cell r="E1386" t="str">
            <v>Southern Pines II</v>
          </cell>
          <cell r="F1386" t="str">
            <v>SP II Apartments LLC</v>
          </cell>
          <cell r="G1386" t="str">
            <v>Housing Authority of Calvert County</v>
          </cell>
          <cell r="H1386" t="str">
            <v>Lisa Griffin</v>
          </cell>
          <cell r="I1386" t="str">
            <v>Tracey Ferrara</v>
          </cell>
          <cell r="J1386" t="str">
            <v>CohnReznick (Baltimore)</v>
          </cell>
          <cell r="K1386">
            <v>42718</v>
          </cell>
          <cell r="L1386" t="str">
            <v/>
          </cell>
          <cell r="M1386" t="str">
            <v>2033</v>
          </cell>
          <cell r="N1386" t="str">
            <v>New</v>
          </cell>
          <cell r="O1386">
            <v>43101</v>
          </cell>
          <cell r="P1386">
            <v>43292</v>
          </cell>
          <cell r="Q1386" t="str">
            <v>YES</v>
          </cell>
          <cell r="R1386">
            <v>2018</v>
          </cell>
          <cell r="S1386">
            <v>2018</v>
          </cell>
          <cell r="T1386" t="str">
            <v>Yes</v>
          </cell>
          <cell r="U1386" t="str">
            <v>Yes</v>
          </cell>
          <cell r="V1386" t="str">
            <v>Yes</v>
          </cell>
          <cell r="W1386" t="str">
            <v/>
          </cell>
        </row>
        <row r="1387">
          <cell r="B1387">
            <v>67249</v>
          </cell>
          <cell r="C1387">
            <v>100</v>
          </cell>
          <cell r="D1387" t="str">
            <v>Capital One 2012</v>
          </cell>
          <cell r="E1387" t="str">
            <v>The Boston Home - Harmon Apartments</v>
          </cell>
          <cell r="F1387" t="str">
            <v>Harmon Apartments, LLC</v>
          </cell>
          <cell r="G1387" t="str">
            <v>The Boston Home</v>
          </cell>
          <cell r="H1387" t="str">
            <v>Nicole Bush</v>
          </cell>
          <cell r="I1387" t="str">
            <v>Tracey Ferrara</v>
          </cell>
          <cell r="J1387" t="str">
            <v>CliftonLarsonAllen (Minnesota)</v>
          </cell>
          <cell r="K1387">
            <v>42900</v>
          </cell>
          <cell r="L1387" t="str">
            <v/>
          </cell>
          <cell r="M1387" t="str">
            <v>2033</v>
          </cell>
          <cell r="N1387" t="str">
            <v>New</v>
          </cell>
          <cell r="O1387">
            <v>43273</v>
          </cell>
          <cell r="P1387">
            <v>43531</v>
          </cell>
          <cell r="Q1387" t="str">
            <v>YES</v>
          </cell>
          <cell r="R1387" t="str">
            <v>YEAR OF PIS</v>
          </cell>
          <cell r="S1387">
            <v>2019</v>
          </cell>
          <cell r="T1387" t="str">
            <v>No</v>
          </cell>
          <cell r="U1387" t="str">
            <v>Yes</v>
          </cell>
          <cell r="V1387" t="str">
            <v>Yes</v>
          </cell>
          <cell r="W1387" t="str">
            <v/>
          </cell>
        </row>
        <row r="1388">
          <cell r="B1388">
            <v>67250</v>
          </cell>
          <cell r="C1388">
            <v>100</v>
          </cell>
          <cell r="D1388" t="str">
            <v>BOACHIF IX</v>
          </cell>
          <cell r="E1388" t="str">
            <v>Bartlett Place</v>
          </cell>
          <cell r="F1388" t="str">
            <v>Bartlett B LIHTC LLC</v>
          </cell>
          <cell r="G1388" t="str">
            <v>Nuestra Comunidad Development Corporation</v>
          </cell>
          <cell r="H1388" t="str">
            <v>Kimberly Pereira</v>
          </cell>
          <cell r="I1388" t="str">
            <v>Tracey Ferrara</v>
          </cell>
          <cell r="J1388" t="str">
            <v>AAFCPAs (Alexander Aronson &amp; Finning)</v>
          </cell>
          <cell r="K1388">
            <v>42818</v>
          </cell>
          <cell r="L1388" t="str">
            <v/>
          </cell>
          <cell r="M1388" t="str">
            <v>2033</v>
          </cell>
          <cell r="N1388" t="str">
            <v>New</v>
          </cell>
          <cell r="O1388">
            <v>43373</v>
          </cell>
          <cell r="P1388">
            <v>43496</v>
          </cell>
          <cell r="Q1388" t="str">
            <v>YES</v>
          </cell>
          <cell r="R1388" t="str">
            <v>YEAR OF PIS</v>
          </cell>
          <cell r="S1388">
            <v>2019</v>
          </cell>
          <cell r="T1388" t="str">
            <v>No</v>
          </cell>
          <cell r="U1388" t="str">
            <v>Yes</v>
          </cell>
          <cell r="V1388" t="str">
            <v>Yes</v>
          </cell>
          <cell r="W1388" t="str">
            <v/>
          </cell>
        </row>
        <row r="1389">
          <cell r="B1389">
            <v>67253</v>
          </cell>
          <cell r="C1389">
            <v>100</v>
          </cell>
          <cell r="D1389" t="str">
            <v>HEF XIII</v>
          </cell>
          <cell r="E1389" t="str">
            <v>Silver Cliffs</v>
          </cell>
          <cell r="F1389" t="str">
            <v>Cliffview Partners, LLC</v>
          </cell>
          <cell r="G1389" t="str">
            <v>Bethel Development, Inc.</v>
          </cell>
          <cell r="H1389" t="str">
            <v>Teresa Mondou</v>
          </cell>
          <cell r="I1389" t="str">
            <v>Laura Pishion</v>
          </cell>
          <cell r="J1389" t="str">
            <v>Tidwell Group (Columbus, OH)</v>
          </cell>
          <cell r="K1389">
            <v>42551</v>
          </cell>
          <cell r="L1389" t="str">
            <v/>
          </cell>
          <cell r="M1389" t="str">
            <v>2031</v>
          </cell>
          <cell r="N1389" t="str">
            <v>Substantial Rehab</v>
          </cell>
          <cell r="O1389">
            <v>43009</v>
          </cell>
          <cell r="P1389">
            <v>43019</v>
          </cell>
          <cell r="Q1389" t="str">
            <v>NO</v>
          </cell>
          <cell r="R1389" t="str">
            <v/>
          </cell>
          <cell r="S1389"/>
          <cell r="T1389" t="str">
            <v>No</v>
          </cell>
          <cell r="U1389" t="str">
            <v>No</v>
          </cell>
          <cell r="V1389" t="str">
            <v>No</v>
          </cell>
          <cell r="W1389" t="str">
            <v/>
          </cell>
        </row>
        <row r="1390">
          <cell r="B1390">
            <v>67256</v>
          </cell>
          <cell r="C1390">
            <v>100</v>
          </cell>
          <cell r="D1390" t="str">
            <v>BOACHIF IX</v>
          </cell>
          <cell r="E1390" t="str">
            <v>17275 Derian Apartments</v>
          </cell>
          <cell r="F1390" t="str">
            <v>17275 Derian, L.P.</v>
          </cell>
          <cell r="G1390" t="str">
            <v>C and C Development Co., LLC</v>
          </cell>
          <cell r="H1390" t="str">
            <v>Gina Nelson</v>
          </cell>
          <cell r="I1390" t="str">
            <v>Laura Pishion</v>
          </cell>
          <cell r="J1390" t="str">
            <v>Keller &amp; Associates, LLP</v>
          </cell>
          <cell r="K1390">
            <v>42439</v>
          </cell>
          <cell r="L1390" t="str">
            <v/>
          </cell>
          <cell r="M1390" t="str">
            <v>2032</v>
          </cell>
          <cell r="N1390" t="str">
            <v>New</v>
          </cell>
          <cell r="O1390">
            <v>42957</v>
          </cell>
          <cell r="P1390">
            <v>43203</v>
          </cell>
          <cell r="Q1390" t="str">
            <v>YES</v>
          </cell>
          <cell r="R1390">
            <v>2018</v>
          </cell>
          <cell r="S1390">
            <v>2018</v>
          </cell>
          <cell r="T1390" t="str">
            <v>Yes</v>
          </cell>
          <cell r="U1390" t="str">
            <v>Yes</v>
          </cell>
          <cell r="V1390" t="str">
            <v>Yes</v>
          </cell>
          <cell r="W1390" t="str">
            <v/>
          </cell>
        </row>
        <row r="1391">
          <cell r="B1391">
            <v>67258</v>
          </cell>
          <cell r="C1391">
            <v>100</v>
          </cell>
          <cell r="D1391" t="str">
            <v>JPMorgan 2015</v>
          </cell>
          <cell r="E1391" t="str">
            <v>Biegger Estates</v>
          </cell>
          <cell r="F1391" t="str">
            <v>Biegger Estates, LLC</v>
          </cell>
          <cell r="G1391" t="str">
            <v>Southern Nevada Regional Housing Authority (SNRHA)</v>
          </cell>
          <cell r="H1391" t="str">
            <v>Gina Nelson</v>
          </cell>
          <cell r="I1391" t="str">
            <v>Laura Pishion</v>
          </cell>
          <cell r="J1391" t="str">
            <v/>
          </cell>
          <cell r="K1391">
            <v>42492</v>
          </cell>
          <cell r="L1391" t="str">
            <v/>
          </cell>
          <cell r="M1391" t="str">
            <v>2031</v>
          </cell>
          <cell r="N1391" t="str">
            <v>Moderate Rehab</v>
          </cell>
          <cell r="O1391">
            <v>42880</v>
          </cell>
          <cell r="P1391">
            <v>42913</v>
          </cell>
          <cell r="Q1391" t="str">
            <v>YES</v>
          </cell>
          <cell r="R1391">
            <v>2018</v>
          </cell>
          <cell r="S1391">
            <v>2018</v>
          </cell>
          <cell r="T1391" t="str">
            <v>Yes</v>
          </cell>
          <cell r="U1391" t="str">
            <v>Yes</v>
          </cell>
          <cell r="V1391" t="str">
            <v>Yes</v>
          </cell>
          <cell r="W1391" t="str">
            <v/>
          </cell>
        </row>
        <row r="1392">
          <cell r="B1392">
            <v>67259</v>
          </cell>
          <cell r="C1392">
            <v>100</v>
          </cell>
          <cell r="D1392" t="str">
            <v>CEF 2016</v>
          </cell>
          <cell r="E1392" t="str">
            <v>AMP 108-AMP 120</v>
          </cell>
          <cell r="F1392" t="str">
            <v>East Salinas Family RAD, LP</v>
          </cell>
          <cell r="G1392" t="str">
            <v>Monterey County Housing Authority Development Corporation-HDC</v>
          </cell>
          <cell r="H1392" t="str">
            <v>Justin Sousley</v>
          </cell>
          <cell r="I1392" t="str">
            <v>Laura Pishion</v>
          </cell>
          <cell r="J1392" t="str">
            <v>Novogradac &amp; Company LLP (Walnut Creek, CA)</v>
          </cell>
          <cell r="K1392">
            <v>42521</v>
          </cell>
          <cell r="L1392" t="str">
            <v/>
          </cell>
          <cell r="M1392" t="str">
            <v>2032</v>
          </cell>
          <cell r="N1392" t="str">
            <v>Moderate Rehab</v>
          </cell>
          <cell r="O1392">
            <v>42516</v>
          </cell>
          <cell r="P1392">
            <v>42821</v>
          </cell>
          <cell r="Q1392" t="str">
            <v>YES</v>
          </cell>
          <cell r="R1392">
            <v>2018</v>
          </cell>
          <cell r="S1392">
            <v>2018</v>
          </cell>
          <cell r="T1392" t="str">
            <v>Yes</v>
          </cell>
          <cell r="U1392" t="str">
            <v>Yes</v>
          </cell>
          <cell r="V1392" t="str">
            <v>Yes</v>
          </cell>
          <cell r="W1392" t="str">
            <v/>
          </cell>
        </row>
        <row r="1393">
          <cell r="B1393">
            <v>67260</v>
          </cell>
          <cell r="C1393">
            <v>100</v>
          </cell>
          <cell r="D1393" t="str">
            <v>CEF 2016</v>
          </cell>
          <cell r="E1393" t="str">
            <v>AMP 105 AMP 112</v>
          </cell>
          <cell r="F1393" t="str">
            <v>South County RAD, LP</v>
          </cell>
          <cell r="G1393" t="str">
            <v>Monterey County Housing Authority Development Corporation-HDC</v>
          </cell>
          <cell r="H1393" t="str">
            <v>Justin Sousley</v>
          </cell>
          <cell r="I1393" t="str">
            <v>Laura Pishion</v>
          </cell>
          <cell r="J1393" t="str">
            <v>Novogradac &amp; Company LLP (Walnut Creek, CA)</v>
          </cell>
          <cell r="K1393">
            <v>42521</v>
          </cell>
          <cell r="L1393" t="str">
            <v/>
          </cell>
          <cell r="M1393" t="str">
            <v>2032</v>
          </cell>
          <cell r="N1393" t="str">
            <v>Moderate Rehab</v>
          </cell>
          <cell r="O1393">
            <v>43098</v>
          </cell>
          <cell r="P1393">
            <v>42522</v>
          </cell>
          <cell r="Q1393" t="str">
            <v>YES</v>
          </cell>
          <cell r="R1393">
            <v>2018</v>
          </cell>
          <cell r="S1393">
            <v>2018</v>
          </cell>
          <cell r="T1393" t="str">
            <v>Yes</v>
          </cell>
          <cell r="U1393" t="str">
            <v>Yes</v>
          </cell>
          <cell r="V1393" t="str">
            <v>Yes</v>
          </cell>
          <cell r="W1393" t="str">
            <v/>
          </cell>
        </row>
        <row r="1394">
          <cell r="B1394">
            <v>67261</v>
          </cell>
          <cell r="C1394">
            <v>100</v>
          </cell>
          <cell r="D1394" t="str">
            <v>CEF 2016</v>
          </cell>
          <cell r="E1394" t="str">
            <v>AMP 103</v>
          </cell>
          <cell r="F1394" t="str">
            <v>Gonzales Family RAD, LP</v>
          </cell>
          <cell r="G1394" t="str">
            <v>Monterey County Housing Authority Development Corporation-HDC</v>
          </cell>
          <cell r="H1394" t="str">
            <v>Justin Sousley</v>
          </cell>
          <cell r="I1394" t="str">
            <v>Laura Pishion</v>
          </cell>
          <cell r="J1394" t="str">
            <v>Novogradac &amp; Company LLP (Walnut Creek, CA)</v>
          </cell>
          <cell r="K1394">
            <v>42521</v>
          </cell>
          <cell r="L1394" t="str">
            <v/>
          </cell>
          <cell r="M1394" t="str">
            <v>2031</v>
          </cell>
          <cell r="N1394" t="str">
            <v>Moderate Rehab</v>
          </cell>
          <cell r="O1394">
            <v>43100</v>
          </cell>
          <cell r="P1394">
            <v>43130</v>
          </cell>
          <cell r="Q1394" t="str">
            <v>YES</v>
          </cell>
          <cell r="R1394">
            <v>2018</v>
          </cell>
          <cell r="S1394">
            <v>2018</v>
          </cell>
          <cell r="T1394" t="str">
            <v>Yes</v>
          </cell>
          <cell r="U1394" t="str">
            <v>Yes</v>
          </cell>
          <cell r="V1394" t="str">
            <v>Yes</v>
          </cell>
          <cell r="W1394" t="str">
            <v/>
          </cell>
        </row>
        <row r="1395">
          <cell r="B1395">
            <v>67262</v>
          </cell>
          <cell r="C1395">
            <v>100</v>
          </cell>
          <cell r="D1395" t="str">
            <v>CEF 2016</v>
          </cell>
          <cell r="E1395" t="str">
            <v>AMP 107 &amp; 114 &amp; 119</v>
          </cell>
          <cell r="F1395" t="str">
            <v>Salinas Family RAD, LP</v>
          </cell>
          <cell r="G1395" t="str">
            <v>Monterey County Housing Authority Development Corporation-HDC</v>
          </cell>
          <cell r="H1395" t="str">
            <v>Justin Sousley</v>
          </cell>
          <cell r="I1395" t="str">
            <v>Laura Pishion</v>
          </cell>
          <cell r="J1395" t="str">
            <v>Novogradac &amp; Company LLP (Walnut Creek, CA)</v>
          </cell>
          <cell r="K1395">
            <v>42521</v>
          </cell>
          <cell r="L1395" t="str">
            <v/>
          </cell>
          <cell r="M1395" t="str">
            <v>2032</v>
          </cell>
          <cell r="N1395" t="str">
            <v>Moderate Rehab</v>
          </cell>
          <cell r="O1395">
            <v>42845</v>
          </cell>
          <cell r="P1395">
            <v>43073</v>
          </cell>
          <cell r="Q1395" t="str">
            <v>YES</v>
          </cell>
          <cell r="R1395">
            <v>2018</v>
          </cell>
          <cell r="S1395">
            <v>2018</v>
          </cell>
          <cell r="T1395" t="str">
            <v>Yes</v>
          </cell>
          <cell r="U1395" t="str">
            <v>Yes</v>
          </cell>
          <cell r="V1395" t="str">
            <v>Yes</v>
          </cell>
          <cell r="W1395" t="str">
            <v/>
          </cell>
        </row>
        <row r="1396">
          <cell r="B1396">
            <v>67263</v>
          </cell>
          <cell r="C1396">
            <v>100</v>
          </cell>
          <cell r="D1396" t="str">
            <v>CEF 2016</v>
          </cell>
          <cell r="E1396" t="str">
            <v>PSH Campus</v>
          </cell>
          <cell r="F1396" t="str">
            <v>PSH Campus, L.P.</v>
          </cell>
          <cell r="G1396" t="str">
            <v>Los Angeles Family Housing Corporation (LAHC)</v>
          </cell>
          <cell r="H1396" t="str">
            <v>Gina Nelson</v>
          </cell>
          <cell r="I1396" t="str">
            <v>Laura Pishion</v>
          </cell>
          <cell r="J1396" t="str">
            <v/>
          </cell>
          <cell r="K1396">
            <v>42475</v>
          </cell>
          <cell r="L1396" t="str">
            <v/>
          </cell>
          <cell r="M1396" t="str">
            <v>2032</v>
          </cell>
          <cell r="N1396" t="str">
            <v>New</v>
          </cell>
          <cell r="O1396">
            <v>43009</v>
          </cell>
          <cell r="P1396">
            <v>43097</v>
          </cell>
          <cell r="Q1396" t="str">
            <v>NO</v>
          </cell>
          <cell r="R1396" t="str">
            <v/>
          </cell>
          <cell r="S1396"/>
          <cell r="T1396" t="str">
            <v>No</v>
          </cell>
          <cell r="U1396" t="str">
            <v>No</v>
          </cell>
          <cell r="V1396" t="str">
            <v>No</v>
          </cell>
          <cell r="W1396" t="str">
            <v/>
          </cell>
        </row>
        <row r="1397">
          <cell r="B1397">
            <v>67268</v>
          </cell>
          <cell r="C1397">
            <v>100</v>
          </cell>
          <cell r="D1397" t="str">
            <v>BOACHIF IX</v>
          </cell>
          <cell r="E1397" t="str">
            <v>The Landings of St. Andrew</v>
          </cell>
          <cell r="F1397" t="str">
            <v>Landings Port Richey Senior Housing Limited Partnership</v>
          </cell>
          <cell r="G1397" t="str">
            <v>National Church Residences</v>
          </cell>
          <cell r="H1397" t="str">
            <v>Lisa Days</v>
          </cell>
          <cell r="I1397" t="str">
            <v>Tracey Ferrara</v>
          </cell>
          <cell r="J1397" t="str">
            <v>Plante and Moran, LLC (Ohio)</v>
          </cell>
          <cell r="K1397">
            <v>42793</v>
          </cell>
          <cell r="L1397" t="str">
            <v/>
          </cell>
          <cell r="M1397" t="str">
            <v>2032</v>
          </cell>
          <cell r="N1397" t="str">
            <v>Substantial Rehab</v>
          </cell>
          <cell r="O1397">
            <v>43281</v>
          </cell>
          <cell r="P1397">
            <v>43395</v>
          </cell>
          <cell r="Q1397" t="str">
            <v>NO</v>
          </cell>
          <cell r="R1397" t="str">
            <v/>
          </cell>
          <cell r="S1397"/>
          <cell r="T1397" t="str">
            <v>No</v>
          </cell>
          <cell r="U1397" t="str">
            <v>No</v>
          </cell>
          <cell r="V1397" t="str">
            <v>No</v>
          </cell>
          <cell r="W1397" t="str">
            <v/>
          </cell>
        </row>
        <row r="1398">
          <cell r="B1398">
            <v>67270</v>
          </cell>
          <cell r="C1398">
            <v>100</v>
          </cell>
          <cell r="D1398" t="str">
            <v>MS CTR Fund I LLC</v>
          </cell>
          <cell r="E1398" t="str">
            <v>Marshall Flats</v>
          </cell>
          <cell r="F1398" t="str">
            <v>Clare Marshall Flats Limited Partnership</v>
          </cell>
          <cell r="G1398" t="str">
            <v>Clare Housing</v>
          </cell>
          <cell r="H1398" t="str">
            <v>Samuel Stephens</v>
          </cell>
          <cell r="I1398" t="str">
            <v>Jennifer Rivera</v>
          </cell>
          <cell r="J1398" t="str">
            <v>Mahoney Ulbrich Christiansen Russ</v>
          </cell>
          <cell r="K1398">
            <v>42636</v>
          </cell>
          <cell r="L1398" t="str">
            <v/>
          </cell>
          <cell r="M1398" t="str">
            <v>2031</v>
          </cell>
          <cell r="N1398" t="str">
            <v>New</v>
          </cell>
          <cell r="O1398">
            <v>43001</v>
          </cell>
          <cell r="P1398">
            <v>42892</v>
          </cell>
          <cell r="Q1398" t="str">
            <v>NO</v>
          </cell>
          <cell r="R1398" t="str">
            <v/>
          </cell>
          <cell r="S1398"/>
          <cell r="T1398" t="str">
            <v>No</v>
          </cell>
          <cell r="U1398" t="str">
            <v>No</v>
          </cell>
          <cell r="V1398" t="str">
            <v>No</v>
          </cell>
          <cell r="W1398" t="str">
            <v/>
          </cell>
        </row>
        <row r="1399">
          <cell r="B1399">
            <v>67271</v>
          </cell>
          <cell r="C1399">
            <v>100</v>
          </cell>
          <cell r="D1399" t="str">
            <v>MS CTR Fund I LLC</v>
          </cell>
          <cell r="E1399" t="str">
            <v xml:space="preserve">Grand Terrace Apartments  </v>
          </cell>
          <cell r="F1399" t="str">
            <v>Grand Terrace Apartments Limited Partnership</v>
          </cell>
          <cell r="G1399" t="str">
            <v>Southwest Minnesota Housing Partnership</v>
          </cell>
          <cell r="H1399" t="str">
            <v>Samuel Stephens</v>
          </cell>
          <cell r="I1399" t="str">
            <v>Jennifer Rivera</v>
          </cell>
          <cell r="J1399" t="str">
            <v>Baker Tilly Virchow Krause, LLP (Minneapolis)</v>
          </cell>
          <cell r="K1399">
            <v>42726</v>
          </cell>
          <cell r="L1399" t="str">
            <v/>
          </cell>
          <cell r="M1399" t="str">
            <v>2032</v>
          </cell>
          <cell r="N1399" t="str">
            <v>New</v>
          </cell>
          <cell r="O1399">
            <v>43012</v>
          </cell>
          <cell r="P1399">
            <v>43007</v>
          </cell>
          <cell r="Q1399" t="str">
            <v>NO</v>
          </cell>
          <cell r="R1399" t="str">
            <v/>
          </cell>
          <cell r="S1399"/>
          <cell r="T1399" t="str">
            <v>No</v>
          </cell>
          <cell r="U1399" t="str">
            <v>No</v>
          </cell>
          <cell r="V1399" t="str">
            <v>No</v>
          </cell>
          <cell r="W1399" t="str">
            <v/>
          </cell>
        </row>
        <row r="1400">
          <cell r="B1400">
            <v>67285</v>
          </cell>
          <cell r="C1400">
            <v>100</v>
          </cell>
          <cell r="D1400" t="str">
            <v>TD Banknorth 2014</v>
          </cell>
          <cell r="E1400" t="str">
            <v>New Park Ave</v>
          </cell>
          <cell r="F1400" t="str">
            <v>New Park TOD Limited Partnership</v>
          </cell>
          <cell r="G1400" t="str">
            <v>Trout Brook Realty Advisors/ West Hartford Housing Authority</v>
          </cell>
          <cell r="H1400" t="str">
            <v>Kimberly Pereira</v>
          </cell>
          <cell r="I1400" t="str">
            <v>Tracey Ferrara</v>
          </cell>
          <cell r="J1400" t="str">
            <v>Maletta &amp; Company</v>
          </cell>
          <cell r="K1400">
            <v>42762</v>
          </cell>
          <cell r="L1400" t="str">
            <v/>
          </cell>
          <cell r="M1400" t="str">
            <v>2032</v>
          </cell>
          <cell r="N1400" t="str">
            <v>New</v>
          </cell>
          <cell r="O1400">
            <v>43191</v>
          </cell>
          <cell r="P1400">
            <v>43265</v>
          </cell>
          <cell r="Q1400" t="str">
            <v>YES</v>
          </cell>
          <cell r="R1400">
            <v>2018</v>
          </cell>
          <cell r="S1400">
            <v>2019</v>
          </cell>
          <cell r="T1400"/>
          <cell r="U1400" t="str">
            <v>Yes</v>
          </cell>
          <cell r="V1400" t="str">
            <v>Yes</v>
          </cell>
          <cell r="W1400" t="str">
            <v>Yes</v>
          </cell>
        </row>
        <row r="1401">
          <cell r="B1401">
            <v>67296</v>
          </cell>
          <cell r="C1401">
            <v>100</v>
          </cell>
          <cell r="D1401" t="str">
            <v>NYC Distressed Multifamily Ho</v>
          </cell>
          <cell r="E1401" t="str">
            <v>Franklin Ave Preservation - Preservation Equity(2015)</v>
          </cell>
          <cell r="F1401" t="str">
            <v>WFHA Brooklyn Restoration L.P.</v>
          </cell>
          <cell r="G1401" t="str">
            <v>Workforce Housing Advisors</v>
          </cell>
          <cell r="H1401" t="str">
            <v>Rayla Maurin</v>
          </cell>
          <cell r="I1401" t="str">
            <v>Lisa Taylor</v>
          </cell>
          <cell r="J1401" t="str">
            <v>CohnReznick (Boston)</v>
          </cell>
          <cell r="K1401">
            <v>42328</v>
          </cell>
          <cell r="L1401" t="str">
            <v/>
          </cell>
          <cell r="M1401" t="str">
            <v/>
          </cell>
          <cell r="N1401" t="str">
            <v>Moderate Rehab</v>
          </cell>
          <cell r="O1401" t="str">
            <v/>
          </cell>
          <cell r="P1401">
            <v>36465</v>
          </cell>
          <cell r="Q1401" t="str">
            <v>NO</v>
          </cell>
          <cell r="R1401" t="str">
            <v/>
          </cell>
          <cell r="S1401"/>
          <cell r="T1401" t="str">
            <v>No</v>
          </cell>
          <cell r="U1401" t="str">
            <v>No</v>
          </cell>
          <cell r="V1401" t="str">
            <v>No</v>
          </cell>
          <cell r="W1401" t="str">
            <v/>
          </cell>
        </row>
        <row r="1402">
          <cell r="B1402">
            <v>67302</v>
          </cell>
          <cell r="C1402">
            <v>100</v>
          </cell>
          <cell r="D1402" t="str">
            <v>ACD Midwest Fund I LP</v>
          </cell>
          <cell r="E1402" t="str">
            <v>PPL YouthLink Supportive Housing</v>
          </cell>
          <cell r="F1402" t="str">
            <v>PPL YouthLink Community Limited Partnership</v>
          </cell>
          <cell r="G1402" t="str">
            <v>PPL YouthLink LLC</v>
          </cell>
          <cell r="H1402" t="str">
            <v>Samuel Stephens</v>
          </cell>
          <cell r="I1402" t="str">
            <v>Jennifer Rivera</v>
          </cell>
          <cell r="J1402" t="str">
            <v>Mahoney Ulbrich Christiansen Russ</v>
          </cell>
          <cell r="K1402">
            <v>42845</v>
          </cell>
          <cell r="L1402" t="str">
            <v/>
          </cell>
          <cell r="M1402" t="str">
            <v>2032</v>
          </cell>
          <cell r="N1402" t="str">
            <v>New</v>
          </cell>
          <cell r="O1402">
            <v>43131</v>
          </cell>
          <cell r="P1402">
            <v>43140</v>
          </cell>
          <cell r="Q1402" t="str">
            <v>NO</v>
          </cell>
          <cell r="R1402" t="str">
            <v/>
          </cell>
          <cell r="S1402"/>
          <cell r="T1402" t="str">
            <v>No</v>
          </cell>
          <cell r="U1402" t="str">
            <v>No</v>
          </cell>
          <cell r="V1402" t="str">
            <v>No</v>
          </cell>
          <cell r="W1402" t="str">
            <v/>
          </cell>
        </row>
        <row r="1403">
          <cell r="B1403">
            <v>67306</v>
          </cell>
          <cell r="C1403">
            <v>24.99</v>
          </cell>
          <cell r="D1403" t="str">
            <v>Cathay SIF II</v>
          </cell>
          <cell r="E1403" t="str">
            <v>Guest House</v>
          </cell>
          <cell r="F1403" t="str">
            <v>Guest House LP</v>
          </cell>
          <cell r="G1403" t="str">
            <v>Affordable Housing Alliance II dba Integrity Housing</v>
          </cell>
          <cell r="H1403" t="str">
            <v>Melanie Niemeyer</v>
          </cell>
          <cell r="I1403" t="str">
            <v>Laura Pishion</v>
          </cell>
          <cell r="J1403" t="str">
            <v>Bowman &amp; Company LLP</v>
          </cell>
          <cell r="K1403">
            <v>42692</v>
          </cell>
          <cell r="L1403" t="str">
            <v/>
          </cell>
          <cell r="M1403" t="str">
            <v>2032</v>
          </cell>
          <cell r="N1403" t="str">
            <v>Moderate Rehab</v>
          </cell>
          <cell r="O1403">
            <v>43009</v>
          </cell>
          <cell r="P1403">
            <v>43083</v>
          </cell>
          <cell r="Q1403" t="str">
            <v>YES</v>
          </cell>
          <cell r="R1403">
            <v>2018</v>
          </cell>
          <cell r="S1403">
            <v>2018</v>
          </cell>
          <cell r="T1403" t="str">
            <v>Yes</v>
          </cell>
          <cell r="U1403" t="str">
            <v>Yes</v>
          </cell>
          <cell r="V1403" t="str">
            <v>Yes</v>
          </cell>
          <cell r="W1403" t="str">
            <v/>
          </cell>
        </row>
        <row r="1404">
          <cell r="B1404">
            <v>67306</v>
          </cell>
          <cell r="C1404">
            <v>75.010000000000005</v>
          </cell>
          <cell r="D1404" t="str">
            <v>CEF 2017</v>
          </cell>
          <cell r="E1404" t="str">
            <v>Guest House</v>
          </cell>
          <cell r="F1404" t="str">
            <v>Guest House LP</v>
          </cell>
          <cell r="G1404" t="str">
            <v>Affordable Housing Alliance II dba Integrity Housing</v>
          </cell>
          <cell r="H1404" t="str">
            <v>Melanie Niemeyer</v>
          </cell>
          <cell r="I1404" t="str">
            <v>Laura Pishion</v>
          </cell>
          <cell r="J1404" t="str">
            <v>Bowman &amp; Company LLP</v>
          </cell>
          <cell r="K1404">
            <v>42692</v>
          </cell>
          <cell r="L1404" t="str">
            <v/>
          </cell>
          <cell r="M1404" t="str">
            <v>2032</v>
          </cell>
          <cell r="N1404" t="str">
            <v>Moderate Rehab</v>
          </cell>
          <cell r="O1404">
            <v>43009</v>
          </cell>
          <cell r="P1404">
            <v>43083</v>
          </cell>
          <cell r="Q1404" t="str">
            <v>YES</v>
          </cell>
          <cell r="R1404">
            <v>2018</v>
          </cell>
          <cell r="S1404">
            <v>2018</v>
          </cell>
          <cell r="T1404" t="str">
            <v>Yes</v>
          </cell>
          <cell r="U1404" t="str">
            <v>Yes</v>
          </cell>
          <cell r="V1404" t="str">
            <v>Yes</v>
          </cell>
          <cell r="W1404" t="str">
            <v/>
          </cell>
        </row>
        <row r="1405">
          <cell r="B1405">
            <v>67307</v>
          </cell>
          <cell r="C1405">
            <v>100</v>
          </cell>
          <cell r="D1405" t="str">
            <v>CEF 2016</v>
          </cell>
          <cell r="E1405" t="str">
            <v>Ocean View Manor</v>
          </cell>
          <cell r="F1405" t="str">
            <v>Ocean View Manor, L.P.</v>
          </cell>
          <cell r="G1405" t="str">
            <v>Peoples' Self-Help Housing Corporation</v>
          </cell>
          <cell r="H1405" t="str">
            <v>Wade Okada</v>
          </cell>
          <cell r="I1405" t="str">
            <v>Laura Pishion</v>
          </cell>
          <cell r="J1405" t="str">
            <v>Thomas Tomaszewski, CPA - El Dorado Hills</v>
          </cell>
          <cell r="K1405">
            <v>42447</v>
          </cell>
          <cell r="L1405" t="str">
            <v/>
          </cell>
          <cell r="M1405" t="str">
            <v>2030</v>
          </cell>
          <cell r="N1405" t="str">
            <v>Moderate Rehab</v>
          </cell>
          <cell r="O1405">
            <v>42587</v>
          </cell>
          <cell r="P1405">
            <v>42720</v>
          </cell>
          <cell r="Q1405" t="str">
            <v>YES</v>
          </cell>
          <cell r="R1405">
            <v>2018</v>
          </cell>
          <cell r="S1405">
            <v>2018</v>
          </cell>
          <cell r="T1405" t="str">
            <v>Yes</v>
          </cell>
          <cell r="U1405" t="str">
            <v>Yes</v>
          </cell>
          <cell r="V1405" t="str">
            <v>Yes</v>
          </cell>
          <cell r="W1405" t="str">
            <v/>
          </cell>
        </row>
        <row r="1406">
          <cell r="B1406">
            <v>67308</v>
          </cell>
          <cell r="C1406">
            <v>100</v>
          </cell>
          <cell r="D1406" t="str">
            <v>CEF 2016</v>
          </cell>
          <cell r="E1406" t="str">
            <v>Los Robles Terrace</v>
          </cell>
          <cell r="F1406" t="str">
            <v>Los Robles Terrace, L.P.</v>
          </cell>
          <cell r="G1406" t="str">
            <v>Peoples' Self-Help Housing Corporation</v>
          </cell>
          <cell r="H1406" t="str">
            <v>Wade Okada</v>
          </cell>
          <cell r="I1406" t="str">
            <v>Laura Pishion</v>
          </cell>
          <cell r="J1406" t="str">
            <v>Thomas Tomaszewski, CPA - El Dorado Hills</v>
          </cell>
          <cell r="K1406">
            <v>42965</v>
          </cell>
          <cell r="L1406" t="str">
            <v/>
          </cell>
          <cell r="M1406" t="str">
            <v>2033</v>
          </cell>
          <cell r="N1406" t="str">
            <v>Moderate Rehab</v>
          </cell>
          <cell r="O1406">
            <v>43101</v>
          </cell>
          <cell r="P1406">
            <v>43251</v>
          </cell>
          <cell r="Q1406" t="str">
            <v>YES</v>
          </cell>
          <cell r="R1406">
            <v>2018</v>
          </cell>
          <cell r="S1406">
            <v>2018</v>
          </cell>
          <cell r="T1406" t="str">
            <v>Yes</v>
          </cell>
          <cell r="U1406" t="str">
            <v>Yes</v>
          </cell>
          <cell r="V1406" t="str">
            <v>Yes</v>
          </cell>
          <cell r="W1406" t="str">
            <v/>
          </cell>
        </row>
        <row r="1407">
          <cell r="B1407">
            <v>67309</v>
          </cell>
          <cell r="C1407">
            <v>100</v>
          </cell>
          <cell r="D1407" t="str">
            <v>CEF 2016</v>
          </cell>
          <cell r="E1407" t="str">
            <v>Valentine Court</v>
          </cell>
          <cell r="F1407" t="str">
            <v>Valentine Court, L.P.</v>
          </cell>
          <cell r="G1407" t="str">
            <v>Peoples' Self-Help Housing Corporation</v>
          </cell>
          <cell r="H1407" t="str">
            <v>Wade Okada</v>
          </cell>
          <cell r="I1407" t="str">
            <v>Laura Pishion</v>
          </cell>
          <cell r="J1407" t="str">
            <v>Thomas Tomaszewski, CPA - El Dorado Hills</v>
          </cell>
          <cell r="K1407">
            <v>42871</v>
          </cell>
          <cell r="L1407" t="str">
            <v/>
          </cell>
          <cell r="M1407" t="str">
            <v>2031</v>
          </cell>
          <cell r="N1407" t="str">
            <v>Moderate Rehab</v>
          </cell>
          <cell r="O1407">
            <v>42979</v>
          </cell>
          <cell r="P1407">
            <v>43069</v>
          </cell>
          <cell r="Q1407" t="str">
            <v>YES</v>
          </cell>
          <cell r="R1407">
            <v>2018</v>
          </cell>
          <cell r="S1407">
            <v>2018</v>
          </cell>
          <cell r="T1407" t="str">
            <v>Yes</v>
          </cell>
          <cell r="U1407" t="str">
            <v>Yes</v>
          </cell>
          <cell r="V1407" t="str">
            <v>Yes</v>
          </cell>
          <cell r="W1407" t="str">
            <v/>
          </cell>
        </row>
        <row r="1408">
          <cell r="B1408">
            <v>67312</v>
          </cell>
          <cell r="C1408">
            <v>100</v>
          </cell>
          <cell r="D1408" t="str">
            <v>Regional VIII - Chicago</v>
          </cell>
          <cell r="E1408" t="str">
            <v>Corinthian Gardens</v>
          </cell>
          <cell r="F1408" t="str">
            <v>Corinthian Gardens Associates, L.P.</v>
          </cell>
          <cell r="G1408" t="str">
            <v>Newbury Management Company</v>
          </cell>
          <cell r="H1408" t="str">
            <v>Kelly Wiegman</v>
          </cell>
          <cell r="I1408" t="str">
            <v>Jennifer Rivera</v>
          </cell>
          <cell r="J1408" t="str">
            <v>McGowen Hurst Clark &amp; Smith, P.C.</v>
          </cell>
          <cell r="K1408">
            <v>42733</v>
          </cell>
          <cell r="L1408" t="str">
            <v/>
          </cell>
          <cell r="M1408" t="str">
            <v>2032</v>
          </cell>
          <cell r="N1408" t="str">
            <v>Substantial Rehab</v>
          </cell>
          <cell r="O1408">
            <v>43278</v>
          </cell>
          <cell r="P1408">
            <v>43101</v>
          </cell>
          <cell r="Q1408" t="str">
            <v>YES</v>
          </cell>
          <cell r="R1408">
            <v>2018</v>
          </cell>
          <cell r="S1408">
            <v>2018</v>
          </cell>
          <cell r="T1408" t="str">
            <v>Yes</v>
          </cell>
          <cell r="U1408" t="str">
            <v>Yes</v>
          </cell>
          <cell r="V1408" t="str">
            <v>Yes</v>
          </cell>
          <cell r="W1408" t="str">
            <v/>
          </cell>
        </row>
        <row r="1409">
          <cell r="B1409">
            <v>67315</v>
          </cell>
          <cell r="C1409">
            <v>100</v>
          </cell>
          <cell r="D1409" t="str">
            <v>CEF 2016</v>
          </cell>
          <cell r="E1409" t="str">
            <v>860 on the Wye</v>
          </cell>
          <cell r="F1409" t="str">
            <v>860 on the Wye LP</v>
          </cell>
          <cell r="G1409" t="str">
            <v>San Luis Obispo Nonprofit Housing Corporation</v>
          </cell>
          <cell r="H1409" t="str">
            <v>Wade Okada</v>
          </cell>
          <cell r="I1409" t="str">
            <v>Laura Pishion</v>
          </cell>
          <cell r="J1409" t="str">
            <v>Bernard E Rea</v>
          </cell>
          <cell r="K1409">
            <v>42443</v>
          </cell>
          <cell r="L1409" t="str">
            <v/>
          </cell>
          <cell r="M1409" t="str">
            <v>2031</v>
          </cell>
          <cell r="N1409" t="str">
            <v>New</v>
          </cell>
          <cell r="O1409">
            <v>42856</v>
          </cell>
          <cell r="P1409">
            <v>42877</v>
          </cell>
          <cell r="Q1409" t="str">
            <v>YES</v>
          </cell>
          <cell r="R1409">
            <v>2018</v>
          </cell>
          <cell r="S1409">
            <v>2018</v>
          </cell>
          <cell r="T1409" t="str">
            <v>Yes</v>
          </cell>
          <cell r="U1409" t="str">
            <v>Yes</v>
          </cell>
          <cell r="V1409" t="str">
            <v>Yes</v>
          </cell>
          <cell r="W1409" t="str">
            <v/>
          </cell>
        </row>
        <row r="1410">
          <cell r="B1410">
            <v>67324</v>
          </cell>
          <cell r="C1410">
            <v>100</v>
          </cell>
          <cell r="D1410" t="str">
            <v>Regional VIII - Chicago</v>
          </cell>
          <cell r="E1410" t="str">
            <v xml:space="preserve">Hershey Tower Senior Village </v>
          </cell>
          <cell r="F1410" t="str">
            <v>Hershey Tower Senior Village LP</v>
          </cell>
          <cell r="G1410" t="str">
            <v>Christian County Integrated Community Services</v>
          </cell>
          <cell r="H1410" t="str">
            <v>Eileen Kelly</v>
          </cell>
          <cell r="I1410" t="str">
            <v>Jennifer Rivera</v>
          </cell>
          <cell r="J1410" t="str">
            <v>WIPFLI, LLP</v>
          </cell>
          <cell r="K1410">
            <v>42619</v>
          </cell>
          <cell r="L1410" t="str">
            <v/>
          </cell>
          <cell r="M1410" t="str">
            <v>2033</v>
          </cell>
          <cell r="N1410" t="str">
            <v>Substantial Rehab</v>
          </cell>
          <cell r="O1410">
            <v>43100</v>
          </cell>
          <cell r="P1410">
            <v>43100</v>
          </cell>
          <cell r="Q1410" t="str">
            <v>YES</v>
          </cell>
          <cell r="R1410">
            <v>2018</v>
          </cell>
          <cell r="S1410">
            <v>2018</v>
          </cell>
          <cell r="T1410" t="str">
            <v>Yes</v>
          </cell>
          <cell r="U1410" t="str">
            <v>Yes</v>
          </cell>
          <cell r="V1410" t="str">
            <v>Yes</v>
          </cell>
          <cell r="W1410" t="str">
            <v/>
          </cell>
        </row>
        <row r="1411">
          <cell r="B1411">
            <v>67357</v>
          </cell>
          <cell r="C1411">
            <v>100</v>
          </cell>
          <cell r="D1411" t="str">
            <v>BOACHIF IX</v>
          </cell>
          <cell r="E1411" t="str">
            <v>Casa Ramon</v>
          </cell>
          <cell r="F1411" t="str">
            <v>840 W WALNUT, LP</v>
          </cell>
          <cell r="G1411" t="str">
            <v>C and C Development Co., LLC</v>
          </cell>
          <cell r="H1411" t="str">
            <v>Gina Nelson</v>
          </cell>
          <cell r="I1411" t="str">
            <v>Laura Pishion</v>
          </cell>
          <cell r="J1411" t="str">
            <v>CohnReznick (Atlanta)</v>
          </cell>
          <cell r="K1411">
            <v>42782</v>
          </cell>
          <cell r="L1411" t="str">
            <v/>
          </cell>
          <cell r="M1411" t="str">
            <v>2033</v>
          </cell>
          <cell r="N1411" t="str">
            <v>Moderate Rehab</v>
          </cell>
          <cell r="O1411">
            <v>43040</v>
          </cell>
          <cell r="P1411">
            <v>42736</v>
          </cell>
          <cell r="Q1411" t="str">
            <v>NO</v>
          </cell>
          <cell r="R1411" t="str">
            <v/>
          </cell>
          <cell r="S1411"/>
          <cell r="T1411" t="str">
            <v>No</v>
          </cell>
          <cell r="U1411" t="str">
            <v>No</v>
          </cell>
          <cell r="V1411" t="str">
            <v>No</v>
          </cell>
          <cell r="W1411" t="str">
            <v/>
          </cell>
        </row>
        <row r="1412">
          <cell r="B1412">
            <v>67380</v>
          </cell>
          <cell r="C1412">
            <v>100</v>
          </cell>
          <cell r="D1412" t="str">
            <v>Pendleton Flats Middle Tier LLC</v>
          </cell>
          <cell r="E1412" t="str">
            <v>Pendleton Flats</v>
          </cell>
          <cell r="F1412" t="str">
            <v>Pendleton Flats KC, LLC</v>
          </cell>
          <cell r="G1412" t="str">
            <v>Brinshore Development, LLC</v>
          </cell>
          <cell r="H1412" t="str">
            <v>Molly Gillis</v>
          </cell>
          <cell r="I1412" t="str">
            <v>Jennifer Rivera</v>
          </cell>
          <cell r="J1412" t="str">
            <v>Dauby O' Connor &amp; Zaleski LLC</v>
          </cell>
          <cell r="K1412">
            <v>42683</v>
          </cell>
          <cell r="L1412" t="str">
            <v/>
          </cell>
          <cell r="M1412" t="str">
            <v>2031</v>
          </cell>
          <cell r="N1412" t="str">
            <v>Substantial Rehab</v>
          </cell>
          <cell r="O1412">
            <v>42986</v>
          </cell>
          <cell r="P1412">
            <v>43004</v>
          </cell>
          <cell r="Q1412" t="str">
            <v>NO</v>
          </cell>
          <cell r="R1412" t="str">
            <v/>
          </cell>
          <cell r="S1412"/>
          <cell r="T1412" t="str">
            <v>No</v>
          </cell>
          <cell r="U1412" t="str">
            <v>No</v>
          </cell>
          <cell r="V1412" t="str">
            <v>No</v>
          </cell>
          <cell r="W1412" t="str">
            <v/>
          </cell>
        </row>
        <row r="1413">
          <cell r="B1413">
            <v>67381</v>
          </cell>
          <cell r="C1413">
            <v>100</v>
          </cell>
          <cell r="D1413" t="str">
            <v>MS CTR Fund I LLC</v>
          </cell>
          <cell r="E1413" t="str">
            <v>HELP Perry Point Veterans Village</v>
          </cell>
          <cell r="F1413" t="str">
            <v>HELP Perry Point LP</v>
          </cell>
          <cell r="G1413" t="str">
            <v>H.E.L.P. Development Corp.</v>
          </cell>
          <cell r="H1413" t="str">
            <v>Lisa Griffin</v>
          </cell>
          <cell r="I1413" t="str">
            <v>Tracey Ferrara</v>
          </cell>
          <cell r="J1413" t="str">
            <v>CohnReznick (Baltimore)</v>
          </cell>
          <cell r="K1413">
            <v>42856</v>
          </cell>
          <cell r="L1413" t="str">
            <v/>
          </cell>
          <cell r="M1413" t="str">
            <v>2033</v>
          </cell>
          <cell r="N1413" t="str">
            <v>New</v>
          </cell>
          <cell r="O1413" t="str">
            <v/>
          </cell>
          <cell r="P1413">
            <v>43312</v>
          </cell>
          <cell r="Q1413" t="str">
            <v>YES</v>
          </cell>
          <cell r="R1413">
            <v>2018</v>
          </cell>
          <cell r="S1413">
            <v>2018</v>
          </cell>
          <cell r="T1413" t="str">
            <v>Yes</v>
          </cell>
          <cell r="U1413" t="str">
            <v>Yes</v>
          </cell>
          <cell r="V1413" t="str">
            <v>Yes</v>
          </cell>
          <cell r="W1413" t="str">
            <v/>
          </cell>
        </row>
        <row r="1414">
          <cell r="B1414">
            <v>67385</v>
          </cell>
          <cell r="C1414">
            <v>100</v>
          </cell>
          <cell r="D1414" t="str">
            <v>Capital One 2012</v>
          </cell>
          <cell r="E1414" t="str">
            <v>Mill Brook Terrace</v>
          </cell>
          <cell r="F1414" t="str">
            <v>Mill Brook Terrace, L.P.</v>
          </cell>
          <cell r="G1414" t="str">
            <v>West Side Federation for Senior and Supportive Housing</v>
          </cell>
          <cell r="H1414" t="str">
            <v>Lisa Taylor</v>
          </cell>
          <cell r="I1414" t="str">
            <v>Tracey Ferrara</v>
          </cell>
          <cell r="J1414" t="str">
            <v/>
          </cell>
          <cell r="K1414">
            <v>42915</v>
          </cell>
          <cell r="L1414" t="str">
            <v/>
          </cell>
          <cell r="M1414" t="str">
            <v>2034</v>
          </cell>
          <cell r="N1414" t="str">
            <v>New</v>
          </cell>
          <cell r="O1414">
            <v>43647</v>
          </cell>
          <cell r="P1414">
            <v>43829</v>
          </cell>
          <cell r="Q1414" t="str">
            <v>YES</v>
          </cell>
          <cell r="R1414">
            <v>2019</v>
          </cell>
          <cell r="S1414">
            <v>2019</v>
          </cell>
          <cell r="T1414" t="str">
            <v>No</v>
          </cell>
          <cell r="U1414" t="str">
            <v>Yes</v>
          </cell>
          <cell r="V1414" t="str">
            <v>Yes</v>
          </cell>
          <cell r="W1414" t="str">
            <v/>
          </cell>
        </row>
        <row r="1415">
          <cell r="B1415">
            <v>67404</v>
          </cell>
          <cell r="C1415">
            <v>100</v>
          </cell>
          <cell r="D1415" t="str">
            <v>Compass SIF I</v>
          </cell>
          <cell r="E1415" t="str">
            <v>New Hope Housing at Reed</v>
          </cell>
          <cell r="F1415" t="str">
            <v>NHH at Reed, Ltd</v>
          </cell>
          <cell r="G1415" t="str">
            <v>New Hope Housing, Inc.</v>
          </cell>
          <cell r="H1415" t="str">
            <v>Sandy Baker</v>
          </cell>
          <cell r="I1415" t="str">
            <v>Jennifer Rivera</v>
          </cell>
          <cell r="J1415" t="str">
            <v>Novogradac &amp; Company LLP (Austin)</v>
          </cell>
          <cell r="K1415">
            <v>42634</v>
          </cell>
          <cell r="L1415" t="str">
            <v/>
          </cell>
          <cell r="M1415" t="str">
            <v>2034</v>
          </cell>
          <cell r="N1415" t="str">
            <v>New</v>
          </cell>
          <cell r="O1415">
            <v>43185</v>
          </cell>
          <cell r="P1415">
            <v>43165</v>
          </cell>
          <cell r="Q1415" t="str">
            <v>YES</v>
          </cell>
          <cell r="R1415">
            <v>2018</v>
          </cell>
          <cell r="S1415">
            <v>2018</v>
          </cell>
          <cell r="T1415" t="str">
            <v>Yes</v>
          </cell>
          <cell r="U1415" t="str">
            <v>Yes</v>
          </cell>
          <cell r="V1415" t="str">
            <v>Yes</v>
          </cell>
          <cell r="W1415" t="str">
            <v/>
          </cell>
        </row>
        <row r="1416">
          <cell r="B1416">
            <v>67408</v>
          </cell>
          <cell r="C1416">
            <v>100</v>
          </cell>
          <cell r="D1416" t="str">
            <v>NEF 2017</v>
          </cell>
          <cell r="E1416" t="str">
            <v>Georgiaville Village Green</v>
          </cell>
          <cell r="F1416" t="str">
            <v>Georgiaville Village Green Housing, L.P.</v>
          </cell>
          <cell r="G1416" t="str">
            <v>Coventry Housing Associates</v>
          </cell>
          <cell r="H1416" t="str">
            <v>Jessica Polak</v>
          </cell>
          <cell r="I1416" t="str">
            <v>Tracey Ferrara</v>
          </cell>
          <cell r="J1416" t="str">
            <v>D'Ambra CPA</v>
          </cell>
          <cell r="K1416">
            <v>43194</v>
          </cell>
          <cell r="L1416" t="str">
            <v/>
          </cell>
          <cell r="M1416" t="str">
            <v>2033</v>
          </cell>
          <cell r="N1416" t="str">
            <v>New</v>
          </cell>
          <cell r="O1416">
            <v>43800</v>
          </cell>
          <cell r="P1416">
            <v>43789</v>
          </cell>
          <cell r="Q1416" t="str">
            <v>YES</v>
          </cell>
          <cell r="R1416" t="str">
            <v>YEAR OF PIS</v>
          </cell>
          <cell r="S1416">
            <v>2019</v>
          </cell>
          <cell r="T1416" t="str">
            <v>No</v>
          </cell>
          <cell r="U1416" t="str">
            <v>Yes</v>
          </cell>
          <cell r="V1416" t="str">
            <v>Yes</v>
          </cell>
          <cell r="W1416" t="str">
            <v/>
          </cell>
        </row>
        <row r="1417">
          <cell r="B1417">
            <v>67414</v>
          </cell>
          <cell r="C1417">
            <v>100</v>
          </cell>
          <cell r="D1417" t="str">
            <v>Mercy Park Middle Tier LLC</v>
          </cell>
          <cell r="E1417" t="str">
            <v>Senior Residences at Mercy Park</v>
          </cell>
          <cell r="F1417" t="str">
            <v>MHSE Mercy Park, LP</v>
          </cell>
          <cell r="G1417" t="str">
            <v>Mercy Housing Southeast</v>
          </cell>
          <cell r="H1417" t="str">
            <v>Nicole Bush</v>
          </cell>
          <cell r="I1417" t="str">
            <v>Tracey Ferrara</v>
          </cell>
          <cell r="J1417" t="str">
            <v>CohnReznick (Charlotte)</v>
          </cell>
          <cell r="K1417">
            <v>42733</v>
          </cell>
          <cell r="L1417" t="str">
            <v/>
          </cell>
          <cell r="M1417" t="str">
            <v>2033</v>
          </cell>
          <cell r="N1417" t="str">
            <v>New</v>
          </cell>
          <cell r="O1417">
            <v>43128</v>
          </cell>
          <cell r="P1417">
            <v>43136</v>
          </cell>
          <cell r="Q1417" t="str">
            <v>NO</v>
          </cell>
          <cell r="R1417" t="str">
            <v/>
          </cell>
          <cell r="S1417"/>
          <cell r="T1417" t="str">
            <v>No</v>
          </cell>
          <cell r="U1417" t="str">
            <v>No</v>
          </cell>
          <cell r="V1417" t="str">
            <v>No</v>
          </cell>
          <cell r="W1417" t="str">
            <v/>
          </cell>
        </row>
        <row r="1418">
          <cell r="B1418">
            <v>67431</v>
          </cell>
          <cell r="C1418">
            <v>100</v>
          </cell>
          <cell r="D1418" t="str">
            <v>BNY Single Investor Fund II</v>
          </cell>
          <cell r="E1418" t="str">
            <v>Spring Creek 4B-2</v>
          </cell>
          <cell r="F1418" t="str">
            <v>Spring Creek IV Low Income LLC</v>
          </cell>
          <cell r="G1418" t="str">
            <v>Monadnock Development</v>
          </cell>
          <cell r="H1418" t="str">
            <v>David Rozan</v>
          </cell>
          <cell r="I1418" t="str">
            <v>Tracey Ferrara</v>
          </cell>
          <cell r="J1418" t="str">
            <v>Novogradac &amp; Company LLP (Dover, OH)</v>
          </cell>
          <cell r="K1418">
            <v>43566</v>
          </cell>
          <cell r="L1418" t="str">
            <v/>
          </cell>
          <cell r="M1418" t="str">
            <v>2037</v>
          </cell>
          <cell r="N1418" t="str">
            <v>New</v>
          </cell>
          <cell r="O1418">
            <v>44579</v>
          </cell>
          <cell r="P1418" t="str">
            <v/>
          </cell>
          <cell r="Q1418" t="str">
            <v>YES</v>
          </cell>
          <cell r="R1418" t="str">
            <v>YEAR OF PIS</v>
          </cell>
          <cell r="S1418"/>
          <cell r="T1418"/>
          <cell r="U1418" t="str">
            <v>No</v>
          </cell>
          <cell r="V1418" t="str">
            <v>No</v>
          </cell>
          <cell r="W1418" t="str">
            <v/>
          </cell>
        </row>
        <row r="1419">
          <cell r="B1419">
            <v>67435</v>
          </cell>
          <cell r="C1419">
            <v>100</v>
          </cell>
          <cell r="D1419" t="str">
            <v>MS SIF V</v>
          </cell>
          <cell r="E1419" t="str">
            <v>Chemung Crossing</v>
          </cell>
          <cell r="F1419" t="str">
            <v>Chemung Crossing, LLC</v>
          </cell>
          <cell r="G1419" t="str">
            <v>Housing Visions Consultants, Inc.</v>
          </cell>
          <cell r="H1419" t="str">
            <v>Jessica Polak</v>
          </cell>
          <cell r="I1419" t="str">
            <v>Tracey Ferrara</v>
          </cell>
          <cell r="J1419" t="str">
            <v>Grossman St. Amour</v>
          </cell>
          <cell r="K1419">
            <v>42977</v>
          </cell>
          <cell r="L1419" t="str">
            <v/>
          </cell>
          <cell r="M1419" t="str">
            <v>2032</v>
          </cell>
          <cell r="N1419" t="str">
            <v>New</v>
          </cell>
          <cell r="O1419">
            <v>43466</v>
          </cell>
          <cell r="P1419">
            <v>43707</v>
          </cell>
          <cell r="Q1419" t="str">
            <v>YES</v>
          </cell>
          <cell r="R1419">
            <v>2019</v>
          </cell>
          <cell r="S1419">
            <v>2019</v>
          </cell>
          <cell r="T1419" t="str">
            <v>No</v>
          </cell>
          <cell r="U1419" t="str">
            <v>Yes</v>
          </cell>
          <cell r="V1419" t="str">
            <v>Yes</v>
          </cell>
          <cell r="W1419" t="str">
            <v/>
          </cell>
        </row>
        <row r="1420">
          <cell r="B1420">
            <v>67444</v>
          </cell>
          <cell r="C1420">
            <v>100</v>
          </cell>
          <cell r="D1420" t="str">
            <v>NEF 2019</v>
          </cell>
          <cell r="E1420" t="str">
            <v>Spruce Village</v>
          </cell>
          <cell r="F1420" t="str">
            <v>Spruce Village, LP</v>
          </cell>
          <cell r="G1420" t="str">
            <v>Housing Opportunity Development Corporation</v>
          </cell>
          <cell r="H1420" t="str">
            <v>Zoila Natera-Sandoval</v>
          </cell>
          <cell r="I1420" t="str">
            <v>Jennifer Rivera</v>
          </cell>
          <cell r="J1420" t="str">
            <v>RubinBrown LLP (Chicago)</v>
          </cell>
          <cell r="K1420">
            <v>43795</v>
          </cell>
          <cell r="L1420" t="str">
            <v/>
          </cell>
          <cell r="M1420" t="str">
            <v>2036</v>
          </cell>
          <cell r="N1420" t="str">
            <v>New</v>
          </cell>
          <cell r="O1420">
            <v>44155</v>
          </cell>
          <cell r="P1420" t="str">
            <v/>
          </cell>
          <cell r="Q1420" t="str">
            <v>YES</v>
          </cell>
          <cell r="R1420" t="str">
            <v>YEAR OF PIS</v>
          </cell>
          <cell r="S1420"/>
          <cell r="T1420"/>
          <cell r="U1420" t="str">
            <v>No</v>
          </cell>
          <cell r="V1420" t="str">
            <v>No</v>
          </cell>
          <cell r="W1420" t="str">
            <v/>
          </cell>
        </row>
        <row r="1421">
          <cell r="B1421">
            <v>67445</v>
          </cell>
          <cell r="C1421">
            <v>100</v>
          </cell>
          <cell r="D1421" t="str">
            <v>MS CTR Fund II LLC</v>
          </cell>
          <cell r="E1421" t="str">
            <v>Fulton Commons</v>
          </cell>
          <cell r="F1421" t="str">
            <v>Fulton Commons, LLC</v>
          </cell>
          <cell r="G1421" t="str">
            <v>Bear Development, LLC</v>
          </cell>
          <cell r="H1421" t="str">
            <v>Eileen Kelly</v>
          </cell>
          <cell r="I1421" t="str">
            <v>Jennifer Rivera</v>
          </cell>
          <cell r="J1421" t="str">
            <v>Dauby O' Connor &amp; Zaleski LLC</v>
          </cell>
          <cell r="K1421">
            <v>43006</v>
          </cell>
          <cell r="L1421" t="str">
            <v/>
          </cell>
          <cell r="M1421" t="str">
            <v>2033</v>
          </cell>
          <cell r="N1421" t="str">
            <v>New</v>
          </cell>
          <cell r="O1421">
            <v>43340</v>
          </cell>
          <cell r="P1421">
            <v>43343</v>
          </cell>
          <cell r="Q1421" t="str">
            <v>YES</v>
          </cell>
          <cell r="R1421">
            <v>2018</v>
          </cell>
          <cell r="S1421">
            <v>2018</v>
          </cell>
          <cell r="T1421" t="str">
            <v>Yes</v>
          </cell>
          <cell r="U1421" t="str">
            <v>Yes</v>
          </cell>
          <cell r="V1421" t="str">
            <v>Yes</v>
          </cell>
          <cell r="W1421" t="str">
            <v/>
          </cell>
        </row>
        <row r="1422">
          <cell r="B1422">
            <v>67446</v>
          </cell>
          <cell r="C1422">
            <v>100</v>
          </cell>
          <cell r="D1422" t="str">
            <v>NYC Distressed Multifamily Ho</v>
          </cell>
          <cell r="E1422" t="str">
            <v>Putnam Avenue - Preservation Equity (2016)</v>
          </cell>
          <cell r="F1422" t="str">
            <v>WFHA Brooklyn Restoration L.P.</v>
          </cell>
          <cell r="G1422" t="str">
            <v>Workforce Housing Advisors</v>
          </cell>
          <cell r="H1422" t="str">
            <v>Rayla Maurin</v>
          </cell>
          <cell r="I1422" t="str">
            <v>Lisa Taylor</v>
          </cell>
          <cell r="J1422" t="str">
            <v>CohnReznick (Boston)</v>
          </cell>
          <cell r="K1422">
            <v>42545</v>
          </cell>
          <cell r="L1422" t="str">
            <v/>
          </cell>
          <cell r="M1422" t="str">
            <v/>
          </cell>
          <cell r="N1422" t="str">
            <v>Moderate Rehab</v>
          </cell>
          <cell r="O1422" t="str">
            <v/>
          </cell>
          <cell r="P1422">
            <v>37226</v>
          </cell>
          <cell r="Q1422" t="str">
            <v>NO</v>
          </cell>
          <cell r="R1422" t="str">
            <v/>
          </cell>
          <cell r="S1422"/>
          <cell r="T1422" t="str">
            <v>No</v>
          </cell>
          <cell r="U1422" t="str">
            <v>No</v>
          </cell>
          <cell r="V1422" t="str">
            <v>No</v>
          </cell>
          <cell r="W1422" t="str">
            <v/>
          </cell>
        </row>
        <row r="1423">
          <cell r="B1423">
            <v>67468</v>
          </cell>
          <cell r="C1423">
            <v>100</v>
          </cell>
          <cell r="D1423" t="str">
            <v>NEF 2017</v>
          </cell>
          <cell r="E1423" t="str">
            <v>St James Apartments</v>
          </cell>
          <cell r="F1423" t="str">
            <v>St. James Limited Dividend Housing Association Limited Partnership</v>
          </cell>
          <cell r="G1423" t="str">
            <v>Genesis Nonprofit Housing Corporation</v>
          </cell>
          <cell r="H1423" t="str">
            <v>Zoila Natera-Sandoval</v>
          </cell>
          <cell r="I1423" t="str">
            <v>Jennifer Rivera</v>
          </cell>
          <cell r="J1423" t="str">
            <v>Beene, Garter &amp; Company</v>
          </cell>
          <cell r="K1423">
            <v>43096</v>
          </cell>
          <cell r="L1423" t="str">
            <v/>
          </cell>
          <cell r="M1423" t="str">
            <v>2034</v>
          </cell>
          <cell r="N1423" t="str">
            <v>Substantial Rehab</v>
          </cell>
          <cell r="O1423">
            <v>43466</v>
          </cell>
          <cell r="P1423">
            <v>43465</v>
          </cell>
          <cell r="Q1423" t="str">
            <v>YES</v>
          </cell>
          <cell r="R1423">
            <v>2018</v>
          </cell>
          <cell r="S1423">
            <v>2018</v>
          </cell>
          <cell r="T1423" t="str">
            <v>Yes</v>
          </cell>
          <cell r="U1423" t="str">
            <v>Yes</v>
          </cell>
          <cell r="V1423" t="str">
            <v>Yes</v>
          </cell>
          <cell r="W1423" t="str">
            <v/>
          </cell>
        </row>
        <row r="1424">
          <cell r="B1424">
            <v>67469</v>
          </cell>
          <cell r="C1424">
            <v>100</v>
          </cell>
          <cell r="D1424" t="str">
            <v>BOACHIF IX</v>
          </cell>
          <cell r="E1424" t="str">
            <v>Villa Pacifica II</v>
          </cell>
          <cell r="F1424" t="str">
            <v>Villa Pacifica II LP</v>
          </cell>
          <cell r="G1424" t="str">
            <v>C and C Development Co., LLC</v>
          </cell>
          <cell r="H1424" t="str">
            <v>Gina Nelson</v>
          </cell>
          <cell r="I1424" t="str">
            <v>Laura Pishion</v>
          </cell>
          <cell r="J1424" t="str">
            <v>Keller &amp; Associates, LLP</v>
          </cell>
          <cell r="K1424">
            <v>42837</v>
          </cell>
          <cell r="L1424" t="str">
            <v/>
          </cell>
          <cell r="M1424" t="str">
            <v>2033</v>
          </cell>
          <cell r="N1424" t="str">
            <v>New</v>
          </cell>
          <cell r="O1424">
            <v>43344</v>
          </cell>
          <cell r="P1424">
            <v>43487</v>
          </cell>
          <cell r="Q1424" t="str">
            <v>NO</v>
          </cell>
          <cell r="R1424" t="str">
            <v/>
          </cell>
          <cell r="S1424"/>
          <cell r="T1424" t="str">
            <v>No</v>
          </cell>
          <cell r="U1424" t="str">
            <v>No</v>
          </cell>
          <cell r="V1424" t="str">
            <v>No</v>
          </cell>
          <cell r="W1424" t="str">
            <v/>
          </cell>
        </row>
        <row r="1425">
          <cell r="B1425">
            <v>67474</v>
          </cell>
          <cell r="C1425">
            <v>100</v>
          </cell>
          <cell r="D1425" t="str">
            <v>HEF XIII</v>
          </cell>
          <cell r="E1425" t="str">
            <v>RC Housing</v>
          </cell>
          <cell r="F1425" t="str">
            <v>RC Housing LLC</v>
          </cell>
          <cell r="G1425" t="str">
            <v>Housing Works</v>
          </cell>
          <cell r="H1425" t="str">
            <v>Melanie Niemeyer</v>
          </cell>
          <cell r="I1425" t="str">
            <v>Laura Pishion</v>
          </cell>
          <cell r="J1425" t="str">
            <v>Bjorklund Montplaisir, CPA's</v>
          </cell>
          <cell r="K1425">
            <v>42583</v>
          </cell>
          <cell r="L1425" t="str">
            <v/>
          </cell>
          <cell r="M1425" t="str">
            <v>2030</v>
          </cell>
          <cell r="N1425" t="str">
            <v>Moderate Rehab</v>
          </cell>
          <cell r="O1425">
            <v>42719</v>
          </cell>
          <cell r="P1425">
            <v>42733</v>
          </cell>
          <cell r="Q1425" t="str">
            <v>YES</v>
          </cell>
          <cell r="R1425">
            <v>2018</v>
          </cell>
          <cell r="S1425">
            <v>2018</v>
          </cell>
          <cell r="T1425" t="str">
            <v>Yes</v>
          </cell>
          <cell r="U1425" t="str">
            <v>Yes</v>
          </cell>
          <cell r="V1425" t="str">
            <v>Yes</v>
          </cell>
          <cell r="W1425" t="str">
            <v/>
          </cell>
        </row>
        <row r="1426">
          <cell r="B1426">
            <v>67493</v>
          </cell>
          <cell r="C1426">
            <v>100</v>
          </cell>
          <cell r="D1426" t="str">
            <v>NEF Support Corp.</v>
          </cell>
          <cell r="E1426" t="str">
            <v>Southern Blvd Development</v>
          </cell>
          <cell r="F1426" t="str">
            <v>1319-25 Southern Blvd LLC</v>
          </cell>
          <cell r="G1426" t="str">
            <v>JGV, Inc.</v>
          </cell>
          <cell r="H1426" t="str">
            <v>Rayla Maurin</v>
          </cell>
          <cell r="I1426" t="str">
            <v>Lisa Taylor</v>
          </cell>
          <cell r="J1426" t="str">
            <v>Tyrone Anthony Sellers, CPA</v>
          </cell>
          <cell r="K1426">
            <v>43119</v>
          </cell>
          <cell r="L1426" t="str">
            <v/>
          </cell>
          <cell r="M1426" t="str">
            <v>2034</v>
          </cell>
          <cell r="N1426" t="str">
            <v>New</v>
          </cell>
          <cell r="O1426">
            <v>43770</v>
          </cell>
          <cell r="P1426" t="str">
            <v/>
          </cell>
          <cell r="Q1426" t="str">
            <v>YES</v>
          </cell>
          <cell r="R1426" t="str">
            <v>YEAR OF PIS</v>
          </cell>
          <cell r="S1426"/>
          <cell r="T1426" t="str">
            <v>No</v>
          </cell>
          <cell r="U1426" t="str">
            <v>No</v>
          </cell>
          <cell r="V1426" t="str">
            <v>No</v>
          </cell>
          <cell r="W1426" t="str">
            <v/>
          </cell>
        </row>
        <row r="1427">
          <cell r="B1427">
            <v>67495</v>
          </cell>
          <cell r="C1427">
            <v>100</v>
          </cell>
          <cell r="D1427" t="str">
            <v>Capital One 2012</v>
          </cell>
          <cell r="E1427" t="str">
            <v>The Maguire Residence</v>
          </cell>
          <cell r="F1427" t="str">
            <v>1920 East Orleans Limited Partnership</v>
          </cell>
          <cell r="G1427" t="str">
            <v>Project HOME</v>
          </cell>
          <cell r="H1427" t="str">
            <v>Lisa Griffin</v>
          </cell>
          <cell r="I1427" t="str">
            <v>Tracey Ferrara</v>
          </cell>
          <cell r="J1427" t="str">
            <v>Novogradac &amp; Company LLP (Malvern, PA)</v>
          </cell>
          <cell r="K1427">
            <v>43511</v>
          </cell>
          <cell r="L1427" t="str">
            <v/>
          </cell>
          <cell r="M1427" t="str">
            <v>2034</v>
          </cell>
          <cell r="N1427" t="str">
            <v>Gut Rehab</v>
          </cell>
          <cell r="O1427">
            <v>43876</v>
          </cell>
          <cell r="P1427">
            <v>43980</v>
          </cell>
          <cell r="Q1427" t="str">
            <v>NO</v>
          </cell>
          <cell r="R1427" t="str">
            <v/>
          </cell>
          <cell r="S1427"/>
          <cell r="T1427"/>
          <cell r="U1427" t="str">
            <v>No</v>
          </cell>
          <cell r="V1427" t="str">
            <v>No</v>
          </cell>
          <cell r="W1427" t="str">
            <v/>
          </cell>
        </row>
        <row r="1428">
          <cell r="B1428">
            <v>67506</v>
          </cell>
          <cell r="C1428">
            <v>100</v>
          </cell>
          <cell r="D1428" t="str">
            <v>MS SIF IV</v>
          </cell>
          <cell r="E1428" t="str">
            <v>School 77</v>
          </cell>
          <cell r="F1428" t="str">
            <v>S77 LLC</v>
          </cell>
          <cell r="G1428" t="str">
            <v>Buffalo Neighborhood Stabilization Corp. (BNSC)</v>
          </cell>
          <cell r="H1428" t="str">
            <v>Jessica Polak</v>
          </cell>
          <cell r="I1428" t="str">
            <v>Tracey Ferrara</v>
          </cell>
          <cell r="J1428" t="str">
            <v>Flaherty Salmin CPAs</v>
          </cell>
          <cell r="K1428">
            <v>42824</v>
          </cell>
          <cell r="L1428" t="str">
            <v/>
          </cell>
          <cell r="M1428" t="str">
            <v>2032</v>
          </cell>
          <cell r="N1428" t="str">
            <v>Gut Rehab</v>
          </cell>
          <cell r="O1428">
            <v>43250</v>
          </cell>
          <cell r="P1428">
            <v>43266</v>
          </cell>
          <cell r="Q1428" t="str">
            <v>YES</v>
          </cell>
          <cell r="R1428">
            <v>2018</v>
          </cell>
          <cell r="S1428">
            <v>2018</v>
          </cell>
          <cell r="T1428" t="str">
            <v>Yes</v>
          </cell>
          <cell r="U1428" t="str">
            <v>Yes</v>
          </cell>
          <cell r="V1428" t="str">
            <v>Yes</v>
          </cell>
          <cell r="W1428" t="str">
            <v/>
          </cell>
        </row>
        <row r="1429">
          <cell r="B1429">
            <v>67509</v>
          </cell>
          <cell r="C1429">
            <v>100</v>
          </cell>
          <cell r="D1429" t="str">
            <v>MS SIF V</v>
          </cell>
          <cell r="E1429" t="str">
            <v>Energy Square</v>
          </cell>
          <cell r="F1429" t="str">
            <v>Cedar and Greenkill Limited Partnership</v>
          </cell>
          <cell r="G1429" t="str">
            <v>Rural Ulster Preservation Company (RUPCO)</v>
          </cell>
          <cell r="H1429" t="str">
            <v>Jessica Polak</v>
          </cell>
          <cell r="I1429" t="str">
            <v>Tracey Ferrara</v>
          </cell>
          <cell r="J1429" t="str">
            <v>EFPR Group</v>
          </cell>
          <cell r="K1429">
            <v>43250</v>
          </cell>
          <cell r="L1429" t="str">
            <v/>
          </cell>
          <cell r="M1429" t="str">
            <v>2035</v>
          </cell>
          <cell r="N1429" t="str">
            <v>New</v>
          </cell>
          <cell r="O1429">
            <v>43800</v>
          </cell>
          <cell r="P1429">
            <v>43980</v>
          </cell>
          <cell r="Q1429" t="str">
            <v>YES</v>
          </cell>
          <cell r="R1429" t="str">
            <v>YEAR OF PIS</v>
          </cell>
          <cell r="S1429"/>
          <cell r="T1429" t="str">
            <v>No</v>
          </cell>
          <cell r="U1429" t="str">
            <v>No</v>
          </cell>
          <cell r="V1429" t="str">
            <v>Yes</v>
          </cell>
          <cell r="W1429" t="str">
            <v/>
          </cell>
        </row>
        <row r="1430">
          <cell r="B1430">
            <v>67519</v>
          </cell>
          <cell r="C1430">
            <v>100</v>
          </cell>
          <cell r="D1430" t="str">
            <v>MS CTR Fund I LLC</v>
          </cell>
          <cell r="E1430" t="str">
            <v>Spring Road</v>
          </cell>
          <cell r="F1430" t="str">
            <v>Spring Road LLC</v>
          </cell>
          <cell r="G1430" t="str">
            <v>So Others Might Eat (SOME)</v>
          </cell>
          <cell r="H1430" t="str">
            <v>Lisa Taylor</v>
          </cell>
          <cell r="I1430" t="str">
            <v>Tracey Ferrara</v>
          </cell>
          <cell r="J1430" t="str">
            <v>CohnReznick (Bethesda)</v>
          </cell>
          <cell r="K1430">
            <v>42864</v>
          </cell>
          <cell r="L1430" t="str">
            <v/>
          </cell>
          <cell r="M1430" t="str">
            <v>2033</v>
          </cell>
          <cell r="N1430" t="str">
            <v>Gut Rehab</v>
          </cell>
          <cell r="O1430">
            <v>43316</v>
          </cell>
          <cell r="P1430">
            <v>43461</v>
          </cell>
          <cell r="Q1430" t="str">
            <v>YES</v>
          </cell>
          <cell r="R1430">
            <v>2018</v>
          </cell>
          <cell r="S1430">
            <v>2018</v>
          </cell>
          <cell r="T1430" t="str">
            <v>Yes</v>
          </cell>
          <cell r="U1430" t="str">
            <v>Yes</v>
          </cell>
          <cell r="V1430" t="str">
            <v>Yes</v>
          </cell>
          <cell r="W1430" t="str">
            <v/>
          </cell>
        </row>
        <row r="1431">
          <cell r="B1431">
            <v>67523</v>
          </cell>
          <cell r="C1431">
            <v>100</v>
          </cell>
          <cell r="D1431" t="str">
            <v>Freddie Mac AHF</v>
          </cell>
          <cell r="E1431" t="str">
            <v>Lee Walker Heights</v>
          </cell>
          <cell r="F1431" t="str">
            <v>Maple Crest, LLC</v>
          </cell>
          <cell r="G1431" t="str">
            <v>Housing Authority of the City of Asheville</v>
          </cell>
          <cell r="H1431" t="str">
            <v>Nicole Bush</v>
          </cell>
          <cell r="I1431" t="str">
            <v>Tracey Ferrara</v>
          </cell>
          <cell r="J1431" t="str">
            <v>Bernard Robinson &amp; Company, LLP</v>
          </cell>
          <cell r="K1431">
            <v>43672</v>
          </cell>
          <cell r="L1431" t="str">
            <v/>
          </cell>
          <cell r="M1431" t="str">
            <v>2036</v>
          </cell>
          <cell r="N1431" t="str">
            <v>New</v>
          </cell>
          <cell r="O1431">
            <v>44298</v>
          </cell>
          <cell r="P1431" t="str">
            <v/>
          </cell>
          <cell r="Q1431" t="str">
            <v>YES</v>
          </cell>
          <cell r="R1431" t="str">
            <v>YEAR OF PIS</v>
          </cell>
          <cell r="S1431">
            <v>2019</v>
          </cell>
          <cell r="T1431"/>
          <cell r="U1431" t="str">
            <v>Yes</v>
          </cell>
          <cell r="V1431" t="str">
            <v>Yes</v>
          </cell>
          <cell r="W1431" t="str">
            <v/>
          </cell>
        </row>
        <row r="1432">
          <cell r="B1432">
            <v>67528</v>
          </cell>
          <cell r="C1432">
            <v>100</v>
          </cell>
          <cell r="D1432" t="str">
            <v>HEF XIII</v>
          </cell>
          <cell r="E1432" t="str">
            <v>1511 Dexter Apartments</v>
          </cell>
          <cell r="F1432" t="str">
            <v>1511 Dexter Limited Partnership</v>
          </cell>
          <cell r="G1432" t="str">
            <v>Bellwether Housing (fka Housing Resources Group) (WA)</v>
          </cell>
          <cell r="H1432" t="str">
            <v>Lisa Robinson</v>
          </cell>
          <cell r="I1432" t="str">
            <v>Laura Pishion</v>
          </cell>
          <cell r="J1432" t="str">
            <v>Novogradac &amp; Company LLP (Bellevue, WA)</v>
          </cell>
          <cell r="K1432">
            <v>42664</v>
          </cell>
          <cell r="L1432" t="str">
            <v/>
          </cell>
          <cell r="M1432" t="str">
            <v>2032</v>
          </cell>
          <cell r="N1432" t="str">
            <v>New</v>
          </cell>
          <cell r="O1432">
            <v>43215</v>
          </cell>
          <cell r="P1432">
            <v>43243</v>
          </cell>
          <cell r="Q1432" t="str">
            <v>YES</v>
          </cell>
          <cell r="R1432">
            <v>2018</v>
          </cell>
          <cell r="S1432">
            <v>2018</v>
          </cell>
          <cell r="T1432" t="str">
            <v>Yes</v>
          </cell>
          <cell r="U1432" t="str">
            <v>Yes</v>
          </cell>
          <cell r="V1432" t="str">
            <v>Yes</v>
          </cell>
          <cell r="W1432" t="str">
            <v/>
          </cell>
        </row>
        <row r="1433">
          <cell r="B1433">
            <v>67531</v>
          </cell>
          <cell r="C1433">
            <v>100</v>
          </cell>
          <cell r="D1433" t="str">
            <v>NEF 2018</v>
          </cell>
          <cell r="E1433" t="str">
            <v>The Peterboro Arms</v>
          </cell>
          <cell r="F1433" t="str">
            <v>THE PETERBORO ARMS LIMITED DIVIDEND HOUSING
ASSOCIATION LIMITED PARTNERSHIP</v>
          </cell>
          <cell r="G1433" t="str">
            <v>Coalition on Temporary Shelter</v>
          </cell>
          <cell r="H1433" t="str">
            <v>Jennifer Rivera</v>
          </cell>
          <cell r="I1433" t="str">
            <v>Jennifer Rivera</v>
          </cell>
          <cell r="J1433" t="str">
            <v>Plante &amp; Moran, LLC (Michigan)</v>
          </cell>
          <cell r="K1433">
            <v>43374</v>
          </cell>
          <cell r="L1433" t="str">
            <v/>
          </cell>
          <cell r="M1433" t="str">
            <v>2034</v>
          </cell>
          <cell r="N1433" t="str">
            <v>Substantial Rehab</v>
          </cell>
          <cell r="O1433">
            <v>43862</v>
          </cell>
          <cell r="P1433" t="str">
            <v/>
          </cell>
          <cell r="Q1433" t="str">
            <v>YES</v>
          </cell>
          <cell r="R1433" t="str">
            <v>YEAR OF PIS</v>
          </cell>
          <cell r="S1433"/>
          <cell r="T1433" t="str">
            <v>No</v>
          </cell>
          <cell r="U1433" t="str">
            <v>No</v>
          </cell>
          <cell r="V1433" t="str">
            <v>No</v>
          </cell>
          <cell r="W1433" t="str">
            <v/>
          </cell>
        </row>
        <row r="1434">
          <cell r="B1434">
            <v>67532</v>
          </cell>
          <cell r="C1434">
            <v>100</v>
          </cell>
          <cell r="D1434" t="str">
            <v>JPMorgan 2016</v>
          </cell>
          <cell r="E1434" t="str">
            <v>Selinon Park</v>
          </cell>
          <cell r="F1434" t="str">
            <v>Selinon Park Limited Dividend Housing Association, LP</v>
          </cell>
          <cell r="G1434" t="str">
            <v>Full Circle Communities, Inc.</v>
          </cell>
          <cell r="H1434" t="str">
            <v>Zoila Natera-Sandoval</v>
          </cell>
          <cell r="I1434" t="str">
            <v>Jennifer Rivera</v>
          </cell>
          <cell r="J1434" t="str">
            <v>Dauby O' Connor &amp; Zaleski LLC</v>
          </cell>
          <cell r="K1434">
            <v>43412</v>
          </cell>
          <cell r="L1434" t="str">
            <v/>
          </cell>
          <cell r="M1434" t="str">
            <v>2034</v>
          </cell>
          <cell r="N1434" t="str">
            <v>New</v>
          </cell>
          <cell r="O1434">
            <v>43801</v>
          </cell>
          <cell r="P1434">
            <v>43830</v>
          </cell>
          <cell r="Q1434" t="str">
            <v>YES</v>
          </cell>
          <cell r="R1434" t="str">
            <v>YEAR OF PIS</v>
          </cell>
          <cell r="S1434">
            <v>2019</v>
          </cell>
          <cell r="T1434" t="str">
            <v>No</v>
          </cell>
          <cell r="U1434" t="str">
            <v>Yes</v>
          </cell>
          <cell r="V1434" t="str">
            <v>Yes</v>
          </cell>
          <cell r="W1434" t="str">
            <v/>
          </cell>
        </row>
        <row r="1435">
          <cell r="B1435">
            <v>67536</v>
          </cell>
          <cell r="C1435">
            <v>100</v>
          </cell>
          <cell r="D1435" t="str">
            <v>Hawaii Affordable Housing Fund</v>
          </cell>
          <cell r="E1435" t="str">
            <v>Mohouli Phase 2</v>
          </cell>
          <cell r="F1435" t="str">
            <v>Mohouli Senior Phase 2, LLLP</v>
          </cell>
          <cell r="G1435" t="str">
            <v>Hawaii Island Community Development Corporation</v>
          </cell>
          <cell r="H1435" t="str">
            <v>Wade Okada</v>
          </cell>
          <cell r="I1435" t="str">
            <v>Laura Pishion</v>
          </cell>
          <cell r="J1435" t="str">
            <v/>
          </cell>
          <cell r="K1435">
            <v>42718</v>
          </cell>
          <cell r="L1435" t="str">
            <v/>
          </cell>
          <cell r="M1435" t="str">
            <v>2031</v>
          </cell>
          <cell r="N1435" t="str">
            <v>New</v>
          </cell>
          <cell r="O1435">
            <v>43009</v>
          </cell>
          <cell r="P1435">
            <v>43024</v>
          </cell>
          <cell r="Q1435" t="str">
            <v>NO</v>
          </cell>
          <cell r="R1435" t="str">
            <v/>
          </cell>
          <cell r="S1435"/>
          <cell r="T1435" t="str">
            <v>No</v>
          </cell>
          <cell r="U1435" t="str">
            <v>No</v>
          </cell>
          <cell r="V1435" t="str">
            <v>No</v>
          </cell>
          <cell r="W1435" t="str">
            <v/>
          </cell>
        </row>
        <row r="1436">
          <cell r="B1436">
            <v>67539</v>
          </cell>
          <cell r="C1436">
            <v>100</v>
          </cell>
          <cell r="D1436" t="str">
            <v>Regional VIII - Chicago</v>
          </cell>
          <cell r="E1436" t="str">
            <v>Lehigh Park Apartments</v>
          </cell>
          <cell r="F1436" t="str">
            <v>Lehigh Park Apartments, LLC</v>
          </cell>
          <cell r="G1436" t="str">
            <v>Hispanic Association of Contractors &amp; Enterprises Inc (HACE)</v>
          </cell>
          <cell r="H1436" t="str">
            <v>Lisa Griffin</v>
          </cell>
          <cell r="I1436" t="str">
            <v>Tracey Ferrara</v>
          </cell>
          <cell r="J1436" t="str">
            <v>J. Miller &amp; Associates</v>
          </cell>
          <cell r="K1436">
            <v>42726</v>
          </cell>
          <cell r="L1436" t="str">
            <v/>
          </cell>
          <cell r="M1436" t="str">
            <v>2032</v>
          </cell>
          <cell r="N1436" t="str">
            <v>Moderate Rehab</v>
          </cell>
          <cell r="O1436">
            <v>43039</v>
          </cell>
          <cell r="P1436">
            <v>42999</v>
          </cell>
          <cell r="Q1436" t="str">
            <v>YES</v>
          </cell>
          <cell r="R1436">
            <v>2018</v>
          </cell>
          <cell r="S1436">
            <v>2018</v>
          </cell>
          <cell r="T1436" t="str">
            <v>Yes</v>
          </cell>
          <cell r="U1436" t="str">
            <v>Yes</v>
          </cell>
          <cell r="V1436" t="str">
            <v>Yes</v>
          </cell>
          <cell r="W1436" t="str">
            <v/>
          </cell>
        </row>
        <row r="1437">
          <cell r="B1437">
            <v>67540</v>
          </cell>
          <cell r="C1437">
            <v>100</v>
          </cell>
          <cell r="D1437" t="str">
            <v>BNY Single Investor Fund II</v>
          </cell>
          <cell r="E1437" t="str">
            <v>Spring Creek 4B-1</v>
          </cell>
          <cell r="F1437" t="str">
            <v>Spring Creek IV Mixed Income LLC</v>
          </cell>
          <cell r="G1437" t="str">
            <v>Monadnock Development</v>
          </cell>
          <cell r="H1437" t="str">
            <v>David Rozan</v>
          </cell>
          <cell r="I1437" t="str">
            <v>Lisa Taylor</v>
          </cell>
          <cell r="J1437" t="str">
            <v>Novogradac &amp; Company LLP (Dover, OH)</v>
          </cell>
          <cell r="K1437">
            <v>43097</v>
          </cell>
          <cell r="L1437" t="str">
            <v/>
          </cell>
          <cell r="M1437" t="str">
            <v>2034</v>
          </cell>
          <cell r="N1437" t="str">
            <v>New</v>
          </cell>
          <cell r="O1437">
            <v>43891</v>
          </cell>
          <cell r="P1437">
            <v>43825</v>
          </cell>
          <cell r="Q1437" t="str">
            <v>YES</v>
          </cell>
          <cell r="R1437" t="str">
            <v>YEAR OF PIS</v>
          </cell>
          <cell r="S1437">
            <v>2019</v>
          </cell>
          <cell r="T1437" t="str">
            <v>No</v>
          </cell>
          <cell r="U1437" t="str">
            <v>Yes</v>
          </cell>
          <cell r="V1437" t="str">
            <v>Yes</v>
          </cell>
          <cell r="W1437" t="str">
            <v/>
          </cell>
        </row>
        <row r="1438">
          <cell r="B1438">
            <v>67553</v>
          </cell>
          <cell r="C1438">
            <v>52.55</v>
          </cell>
          <cell r="D1438" t="str">
            <v>CEF 2017</v>
          </cell>
          <cell r="E1438" t="str">
            <v>Rocky Hill Veterans</v>
          </cell>
          <cell r="F1438" t="str">
            <v>Trower Housing Partners, LP</v>
          </cell>
          <cell r="G1438" t="str">
            <v>Community Development Partners (NB-CA)</v>
          </cell>
          <cell r="H1438" t="str">
            <v>Melanie Niemeyer</v>
          </cell>
          <cell r="I1438" t="str">
            <v>Laura Pishion</v>
          </cell>
          <cell r="J1438" t="str">
            <v>Bowman &amp; Company LLP</v>
          </cell>
          <cell r="K1438">
            <v>42709</v>
          </cell>
          <cell r="L1438" t="str">
            <v/>
          </cell>
          <cell r="M1438" t="str">
            <v>2033</v>
          </cell>
          <cell r="N1438" t="str">
            <v>New</v>
          </cell>
          <cell r="O1438">
            <v>43074</v>
          </cell>
          <cell r="P1438">
            <v>43454</v>
          </cell>
          <cell r="Q1438" t="str">
            <v>YES</v>
          </cell>
          <cell r="R1438">
            <v>2018</v>
          </cell>
          <cell r="S1438">
            <v>2018</v>
          </cell>
          <cell r="T1438" t="str">
            <v>Yes</v>
          </cell>
          <cell r="U1438" t="str">
            <v>Yes</v>
          </cell>
          <cell r="V1438" t="str">
            <v>Yes</v>
          </cell>
          <cell r="W1438" t="str">
            <v/>
          </cell>
        </row>
        <row r="1439">
          <cell r="B1439">
            <v>67553</v>
          </cell>
          <cell r="C1439">
            <v>47.45</v>
          </cell>
          <cell r="D1439" t="str">
            <v>CEF 2018</v>
          </cell>
          <cell r="E1439" t="str">
            <v>Rocky Hill Veterans</v>
          </cell>
          <cell r="F1439" t="str">
            <v>Trower Housing Partners, LP</v>
          </cell>
          <cell r="G1439" t="str">
            <v>Community Development Partners (NB-CA)</v>
          </cell>
          <cell r="H1439" t="str">
            <v>Melanie Niemeyer</v>
          </cell>
          <cell r="I1439" t="str">
            <v>Laura Pishion</v>
          </cell>
          <cell r="J1439" t="str">
            <v>Bowman &amp; Company LLP</v>
          </cell>
          <cell r="K1439">
            <v>42709</v>
          </cell>
          <cell r="L1439" t="str">
            <v/>
          </cell>
          <cell r="M1439" t="str">
            <v>2033</v>
          </cell>
          <cell r="N1439" t="str">
            <v>New</v>
          </cell>
          <cell r="O1439">
            <v>43074</v>
          </cell>
          <cell r="P1439">
            <v>43454</v>
          </cell>
          <cell r="Q1439" t="str">
            <v>YES</v>
          </cell>
          <cell r="R1439">
            <v>2018</v>
          </cell>
          <cell r="S1439">
            <v>2018</v>
          </cell>
          <cell r="T1439" t="str">
            <v>Yes</v>
          </cell>
          <cell r="U1439" t="str">
            <v>Yes</v>
          </cell>
          <cell r="V1439" t="str">
            <v>Yes</v>
          </cell>
          <cell r="W1439" t="str">
            <v/>
          </cell>
        </row>
        <row r="1440">
          <cell r="B1440">
            <v>67567</v>
          </cell>
          <cell r="C1440">
            <v>100</v>
          </cell>
          <cell r="D1440" t="str">
            <v>HEF XIII</v>
          </cell>
          <cell r="E1440" t="str">
            <v>Prosser Senior Housing</v>
          </cell>
          <cell r="F1440" t="str">
            <v>Prosser Housing LLLP</v>
          </cell>
          <cell r="G1440" t="str">
            <v>Catholic Charities Housing Services - Diocese of Yakima</v>
          </cell>
          <cell r="H1440" t="str">
            <v>Melanie Niemeyer</v>
          </cell>
          <cell r="I1440" t="str">
            <v>Laura Pishion</v>
          </cell>
          <cell r="J1440" t="str">
            <v>Loveridge Hunt &amp; Company</v>
          </cell>
          <cell r="K1440">
            <v>42640</v>
          </cell>
          <cell r="L1440" t="str">
            <v/>
          </cell>
          <cell r="M1440" t="str">
            <v>2032</v>
          </cell>
          <cell r="N1440" t="str">
            <v>New</v>
          </cell>
          <cell r="O1440">
            <v>43097</v>
          </cell>
          <cell r="P1440">
            <v>43091</v>
          </cell>
          <cell r="Q1440" t="str">
            <v>NO</v>
          </cell>
          <cell r="R1440" t="str">
            <v/>
          </cell>
          <cell r="S1440"/>
          <cell r="T1440" t="str">
            <v>No</v>
          </cell>
          <cell r="U1440" t="str">
            <v>No</v>
          </cell>
          <cell r="V1440" t="str">
            <v>No</v>
          </cell>
          <cell r="W1440" t="str">
            <v/>
          </cell>
        </row>
        <row r="1441">
          <cell r="B1441">
            <v>67569</v>
          </cell>
          <cell r="C1441">
            <v>100</v>
          </cell>
          <cell r="D1441" t="str">
            <v>Capital One 2012</v>
          </cell>
          <cell r="E1441" t="str">
            <v>Brainerd Park Apartments</v>
          </cell>
          <cell r="F1441" t="str">
            <v>Brainerd Park Apartments Limited Partnership</v>
          </cell>
          <cell r="G1441" t="str">
            <v>Full Circle Communities, Inc.</v>
          </cell>
          <cell r="H1441" t="str">
            <v>Eileen Kelly</v>
          </cell>
          <cell r="I1441" t="str">
            <v>Jennifer Rivera</v>
          </cell>
          <cell r="J1441" t="str">
            <v>Dauby O' Connor &amp; Zaleski LLC</v>
          </cell>
          <cell r="K1441">
            <v>42915</v>
          </cell>
          <cell r="L1441" t="str">
            <v/>
          </cell>
          <cell r="M1441" t="str">
            <v>2033</v>
          </cell>
          <cell r="N1441" t="str">
            <v>New</v>
          </cell>
          <cell r="O1441">
            <v>43326</v>
          </cell>
          <cell r="P1441">
            <v>43313</v>
          </cell>
          <cell r="Q1441" t="str">
            <v>YES</v>
          </cell>
          <cell r="R1441">
            <v>2018</v>
          </cell>
          <cell r="S1441">
            <v>2018</v>
          </cell>
          <cell r="T1441" t="str">
            <v>Yes</v>
          </cell>
          <cell r="U1441" t="str">
            <v>Yes</v>
          </cell>
          <cell r="V1441" t="str">
            <v>Yes</v>
          </cell>
          <cell r="W1441" t="str">
            <v/>
          </cell>
        </row>
        <row r="1442">
          <cell r="B1442">
            <v>67581</v>
          </cell>
          <cell r="C1442">
            <v>100</v>
          </cell>
          <cell r="D1442" t="str">
            <v>Regional VIII - Chicago</v>
          </cell>
          <cell r="E1442" t="str">
            <v>PRG II</v>
          </cell>
          <cell r="F1442" t="str">
            <v>CB PRG Portfolio II Limited Partnership, a Minnesota limited partnership</v>
          </cell>
          <cell r="G1442" t="str">
            <v>CommonBond Communities</v>
          </cell>
          <cell r="H1442" t="str">
            <v>Samuel Stephens</v>
          </cell>
          <cell r="I1442" t="str">
            <v>Jennifer Rivera</v>
          </cell>
          <cell r="J1442" t="str">
            <v>Mahoney Ulbrich Christiansen Russ</v>
          </cell>
          <cell r="K1442">
            <v>42626</v>
          </cell>
          <cell r="L1442" t="str">
            <v/>
          </cell>
          <cell r="M1442" t="str">
            <v>2031</v>
          </cell>
          <cell r="N1442" t="str">
            <v>Substantial Rehab</v>
          </cell>
          <cell r="O1442">
            <v>42929</v>
          </cell>
          <cell r="P1442">
            <v>42736</v>
          </cell>
          <cell r="Q1442" t="str">
            <v>YES</v>
          </cell>
          <cell r="R1442">
            <v>2018</v>
          </cell>
          <cell r="S1442">
            <v>2018</v>
          </cell>
          <cell r="T1442" t="str">
            <v>Yes</v>
          </cell>
          <cell r="U1442" t="str">
            <v>Yes</v>
          </cell>
          <cell r="V1442" t="str">
            <v>Yes</v>
          </cell>
          <cell r="W1442" t="str">
            <v/>
          </cell>
        </row>
        <row r="1443">
          <cell r="B1443">
            <v>67582</v>
          </cell>
          <cell r="C1443">
            <v>16.5</v>
          </cell>
          <cell r="D1443" t="str">
            <v>Cathay SIF II</v>
          </cell>
          <cell r="E1443" t="str">
            <v>Rose Garden Townhouses</v>
          </cell>
          <cell r="F1443" t="str">
            <v>Hampstead Rose Garden Partners, L.P.</v>
          </cell>
          <cell r="G1443" t="str">
            <v>Fairstead Affordable LLC</v>
          </cell>
          <cell r="H1443" t="str">
            <v>Gina Nelson</v>
          </cell>
          <cell r="I1443" t="str">
            <v>Laura Pishion</v>
          </cell>
          <cell r="J1443" t="str">
            <v>Dauby O' Connor &amp; Zaleski LLC</v>
          </cell>
          <cell r="K1443">
            <v>42691</v>
          </cell>
          <cell r="L1443" t="str">
            <v/>
          </cell>
          <cell r="M1443" t="str">
            <v>2031</v>
          </cell>
          <cell r="N1443" t="str">
            <v>Moderate Rehab</v>
          </cell>
          <cell r="O1443">
            <v>43040</v>
          </cell>
          <cell r="P1443">
            <v>43056</v>
          </cell>
          <cell r="Q1443" t="str">
            <v>YES</v>
          </cell>
          <cell r="R1443">
            <v>2018</v>
          </cell>
          <cell r="S1443">
            <v>2018</v>
          </cell>
          <cell r="T1443" t="str">
            <v>Yes</v>
          </cell>
          <cell r="U1443" t="str">
            <v>Yes</v>
          </cell>
          <cell r="V1443" t="str">
            <v>Yes</v>
          </cell>
          <cell r="W1443" t="str">
            <v/>
          </cell>
        </row>
        <row r="1444">
          <cell r="B1444">
            <v>67582</v>
          </cell>
          <cell r="C1444">
            <v>83.5</v>
          </cell>
          <cell r="D1444" t="str">
            <v>HEF XIII</v>
          </cell>
          <cell r="E1444" t="str">
            <v>Rose Garden Townhouses</v>
          </cell>
          <cell r="F1444" t="str">
            <v>Hampstead Rose Garden Partners, L.P.</v>
          </cell>
          <cell r="G1444" t="str">
            <v>Fairstead Affordable LLC</v>
          </cell>
          <cell r="H1444" t="str">
            <v>Gina Nelson</v>
          </cell>
          <cell r="I1444" t="str">
            <v>Laura Pishion</v>
          </cell>
          <cell r="J1444" t="str">
            <v>Dauby O' Connor &amp; Zaleski LLC</v>
          </cell>
          <cell r="K1444">
            <v>42691</v>
          </cell>
          <cell r="L1444" t="str">
            <v/>
          </cell>
          <cell r="M1444" t="str">
            <v>2031</v>
          </cell>
          <cell r="N1444" t="str">
            <v>Moderate Rehab</v>
          </cell>
          <cell r="O1444">
            <v>43040</v>
          </cell>
          <cell r="P1444">
            <v>43056</v>
          </cell>
          <cell r="Q1444" t="str">
            <v>YES</v>
          </cell>
          <cell r="R1444">
            <v>2018</v>
          </cell>
          <cell r="S1444">
            <v>2018</v>
          </cell>
          <cell r="T1444" t="str">
            <v>Yes</v>
          </cell>
          <cell r="U1444" t="str">
            <v>Yes</v>
          </cell>
          <cell r="V1444" t="str">
            <v>Yes</v>
          </cell>
          <cell r="W1444" t="str">
            <v/>
          </cell>
        </row>
        <row r="1445">
          <cell r="B1445">
            <v>67583</v>
          </cell>
          <cell r="C1445">
            <v>100</v>
          </cell>
          <cell r="D1445" t="str">
            <v>Regional VIII - Chicago</v>
          </cell>
          <cell r="E1445" t="str">
            <v>PRG I</v>
          </cell>
          <cell r="F1445" t="str">
            <v>CB PRG I Portfolio Limited Partnership</v>
          </cell>
          <cell r="G1445" t="str">
            <v>CommonBond Communities</v>
          </cell>
          <cell r="H1445" t="str">
            <v>Samuel Stephens</v>
          </cell>
          <cell r="I1445" t="str">
            <v>Jennifer Rivera</v>
          </cell>
          <cell r="J1445" t="str">
            <v>Mahoney Ulbrich Christiansen Russ</v>
          </cell>
          <cell r="K1445">
            <v>42720</v>
          </cell>
          <cell r="L1445" t="str">
            <v/>
          </cell>
          <cell r="M1445" t="str">
            <v>2031</v>
          </cell>
          <cell r="N1445" t="str">
            <v>Substantial Rehab</v>
          </cell>
          <cell r="O1445">
            <v>42994</v>
          </cell>
          <cell r="P1445">
            <v>42947</v>
          </cell>
          <cell r="Q1445" t="str">
            <v>YES</v>
          </cell>
          <cell r="R1445">
            <v>2018</v>
          </cell>
          <cell r="S1445">
            <v>2018</v>
          </cell>
          <cell r="T1445" t="str">
            <v>Yes</v>
          </cell>
          <cell r="U1445" t="str">
            <v>Yes</v>
          </cell>
          <cell r="V1445" t="str">
            <v>Yes</v>
          </cell>
          <cell r="W1445" t="str">
            <v/>
          </cell>
        </row>
        <row r="1446">
          <cell r="B1446">
            <v>67589</v>
          </cell>
          <cell r="C1446">
            <v>100</v>
          </cell>
          <cell r="D1446" t="str">
            <v>MS CTR Fund I LLC</v>
          </cell>
          <cell r="E1446" t="str">
            <v>Mt. Baker Village Apartments</v>
          </cell>
          <cell r="F1446" t="str">
            <v>Mt. Baker Village LLLP</v>
          </cell>
          <cell r="G1446" t="str">
            <v>Mt. Baker Housing Association</v>
          </cell>
          <cell r="H1446" t="str">
            <v>Lisa Robinson</v>
          </cell>
          <cell r="I1446" t="str">
            <v>Laura Pishion</v>
          </cell>
          <cell r="J1446" t="str">
            <v>CliftonLarsonAllen (Seattle)</v>
          </cell>
          <cell r="K1446">
            <v>42839</v>
          </cell>
          <cell r="L1446" t="str">
            <v/>
          </cell>
          <cell r="M1446" t="str">
            <v>2032</v>
          </cell>
          <cell r="N1446" t="str">
            <v>Substantial Rehab</v>
          </cell>
          <cell r="O1446">
            <v>43600</v>
          </cell>
          <cell r="P1446">
            <v>43761</v>
          </cell>
          <cell r="Q1446" t="str">
            <v>YES</v>
          </cell>
          <cell r="R1446">
            <v>2018</v>
          </cell>
          <cell r="S1446">
            <v>2018</v>
          </cell>
          <cell r="T1446" t="str">
            <v>Yes</v>
          </cell>
          <cell r="U1446" t="str">
            <v>Yes</v>
          </cell>
          <cell r="V1446" t="str">
            <v>Yes</v>
          </cell>
          <cell r="W1446" t="str">
            <v/>
          </cell>
        </row>
        <row r="1447">
          <cell r="B1447">
            <v>67594</v>
          </cell>
          <cell r="C1447">
            <v>17.89</v>
          </cell>
          <cell r="D1447" t="str">
            <v>Cathay SIF III</v>
          </cell>
          <cell r="E1447" t="str">
            <v>HELP Walter Reed Apartments</v>
          </cell>
          <cell r="F1447" t="str">
            <v>HELP Washington DC LP</v>
          </cell>
          <cell r="G1447" t="str">
            <v>H.E.L.P. Development Corp.</v>
          </cell>
          <cell r="H1447" t="str">
            <v>Lisa Griffin</v>
          </cell>
          <cell r="I1447" t="str">
            <v>Tracey Ferrara</v>
          </cell>
          <cell r="J1447" t="str">
            <v>CohnReznick (Baltimore)</v>
          </cell>
          <cell r="K1447">
            <v>43215</v>
          </cell>
          <cell r="L1447" t="str">
            <v/>
          </cell>
          <cell r="M1447" t="str">
            <v>2034</v>
          </cell>
          <cell r="N1447" t="str">
            <v>Substantial Rehab</v>
          </cell>
          <cell r="O1447">
            <v>43615</v>
          </cell>
          <cell r="P1447">
            <v>43766</v>
          </cell>
          <cell r="Q1447" t="str">
            <v>YES</v>
          </cell>
          <cell r="R1447" t="str">
            <v>YEAR OF PIS</v>
          </cell>
          <cell r="S1447">
            <v>2019</v>
          </cell>
          <cell r="T1447" t="str">
            <v>No</v>
          </cell>
          <cell r="U1447" t="str">
            <v>Yes</v>
          </cell>
          <cell r="V1447" t="str">
            <v>Yes</v>
          </cell>
          <cell r="W1447" t="str">
            <v/>
          </cell>
        </row>
        <row r="1448">
          <cell r="B1448">
            <v>67594</v>
          </cell>
          <cell r="C1448">
            <v>82.11</v>
          </cell>
          <cell r="D1448" t="str">
            <v>MS CTR Fund II LLC</v>
          </cell>
          <cell r="E1448" t="str">
            <v>HELP Walter Reed Apartments</v>
          </cell>
          <cell r="F1448" t="str">
            <v>HELP Washington DC LP</v>
          </cell>
          <cell r="G1448" t="str">
            <v>H.E.L.P. Development Corp.</v>
          </cell>
          <cell r="H1448" t="str">
            <v>Lisa Griffin</v>
          </cell>
          <cell r="I1448" t="str">
            <v>Tracey Ferrara</v>
          </cell>
          <cell r="J1448" t="str">
            <v>CohnReznick (Baltimore)</v>
          </cell>
          <cell r="K1448">
            <v>43215</v>
          </cell>
          <cell r="L1448" t="str">
            <v/>
          </cell>
          <cell r="M1448" t="str">
            <v>2034</v>
          </cell>
          <cell r="N1448" t="str">
            <v>Substantial Rehab</v>
          </cell>
          <cell r="O1448">
            <v>43615</v>
          </cell>
          <cell r="P1448">
            <v>43766</v>
          </cell>
          <cell r="Q1448" t="str">
            <v>YES</v>
          </cell>
          <cell r="R1448" t="str">
            <v>YEAR OF PIS</v>
          </cell>
          <cell r="S1448">
            <v>2019</v>
          </cell>
          <cell r="T1448" t="str">
            <v>No</v>
          </cell>
          <cell r="U1448" t="str">
            <v>Yes</v>
          </cell>
          <cell r="V1448" t="str">
            <v>Yes</v>
          </cell>
          <cell r="W1448" t="str">
            <v/>
          </cell>
        </row>
        <row r="1449">
          <cell r="B1449">
            <v>67599</v>
          </cell>
          <cell r="C1449">
            <v>100</v>
          </cell>
          <cell r="D1449" t="str">
            <v>New York Regional I</v>
          </cell>
          <cell r="E1449" t="str">
            <v xml:space="preserve">West 108th Street Apartments </v>
          </cell>
          <cell r="F1449" t="str">
            <v>West 108th Street, L.P.</v>
          </cell>
          <cell r="G1449" t="str">
            <v>West Side Federation for Senior and Supportive Housing</v>
          </cell>
          <cell r="H1449" t="str">
            <v>Lisa Taylor</v>
          </cell>
          <cell r="I1449" t="str">
            <v>Tracey Ferrara</v>
          </cell>
          <cell r="J1449" t="str">
            <v>CohnReznick (NY)</v>
          </cell>
          <cell r="K1449">
            <v>43462</v>
          </cell>
          <cell r="L1449" t="str">
            <v/>
          </cell>
          <cell r="M1449" t="str">
            <v>2036</v>
          </cell>
          <cell r="N1449" t="str">
            <v>New</v>
          </cell>
          <cell r="O1449">
            <v>44314</v>
          </cell>
          <cell r="P1449" t="str">
            <v/>
          </cell>
          <cell r="Q1449" t="str">
            <v>YES</v>
          </cell>
          <cell r="R1449" t="str">
            <v>YEAR OF PIS</v>
          </cell>
          <cell r="S1449"/>
          <cell r="T1449" t="str">
            <v>No</v>
          </cell>
          <cell r="U1449" t="str">
            <v>No</v>
          </cell>
          <cell r="V1449" t="str">
            <v>No</v>
          </cell>
          <cell r="W1449" t="str">
            <v/>
          </cell>
        </row>
        <row r="1450">
          <cell r="B1450">
            <v>67602</v>
          </cell>
          <cell r="C1450">
            <v>100</v>
          </cell>
          <cell r="D1450" t="str">
            <v>ACD Midwest Fund I LP</v>
          </cell>
          <cell r="E1450" t="str">
            <v>Parish School Apartments</v>
          </cell>
          <cell r="F1450" t="str">
            <v>Parish School Apartments, LLC</v>
          </cell>
          <cell r="G1450" t="str">
            <v xml:space="preserve">Commonwealth Development Corporation </v>
          </cell>
          <cell r="H1450" t="str">
            <v>Zoila Natera-Sandoval</v>
          </cell>
          <cell r="I1450" t="str">
            <v>Jennifer Rivera</v>
          </cell>
          <cell r="J1450" t="str">
            <v>Tidwell Group (Atlanta)</v>
          </cell>
          <cell r="K1450">
            <v>42787</v>
          </cell>
          <cell r="L1450" t="str">
            <v/>
          </cell>
          <cell r="M1450" t="str">
            <v>2032</v>
          </cell>
          <cell r="N1450" t="str">
            <v>Substantial Rehab</v>
          </cell>
          <cell r="O1450">
            <v>43154</v>
          </cell>
          <cell r="P1450">
            <v>43181</v>
          </cell>
          <cell r="Q1450" t="str">
            <v>YES</v>
          </cell>
          <cell r="R1450">
            <v>2018</v>
          </cell>
          <cell r="S1450">
            <v>2018</v>
          </cell>
          <cell r="T1450" t="str">
            <v>Yes</v>
          </cell>
          <cell r="U1450" t="str">
            <v>Yes</v>
          </cell>
          <cell r="V1450" t="str">
            <v>Yes</v>
          </cell>
          <cell r="W1450" t="str">
            <v/>
          </cell>
        </row>
        <row r="1451">
          <cell r="B1451">
            <v>67604</v>
          </cell>
          <cell r="C1451">
            <v>100</v>
          </cell>
          <cell r="D1451" t="str">
            <v>ACD Midwest Fund I LP</v>
          </cell>
          <cell r="E1451" t="str">
            <v>BEACON AVENUE COTTAGES</v>
          </cell>
          <cell r="F1451" t="str">
            <v>Beacon Avenue Cottages, LLC</v>
          </cell>
          <cell r="G1451" t="str">
            <v xml:space="preserve">Commonwealth Development Corporation </v>
          </cell>
          <cell r="H1451" t="str">
            <v>Zoila Natera-Sandoval</v>
          </cell>
          <cell r="I1451" t="str">
            <v>Jennifer Rivera</v>
          </cell>
          <cell r="J1451" t="str">
            <v>Tidwell Group (Atlanta)</v>
          </cell>
          <cell r="K1451">
            <v>42712</v>
          </cell>
          <cell r="L1451" t="str">
            <v/>
          </cell>
          <cell r="M1451" t="str">
            <v>2032</v>
          </cell>
          <cell r="N1451" t="str">
            <v>New</v>
          </cell>
          <cell r="O1451">
            <v>43040</v>
          </cell>
          <cell r="P1451">
            <v>43089</v>
          </cell>
          <cell r="Q1451" t="str">
            <v>YES</v>
          </cell>
          <cell r="R1451">
            <v>2018</v>
          </cell>
          <cell r="S1451">
            <v>2018</v>
          </cell>
          <cell r="T1451" t="str">
            <v>Yes</v>
          </cell>
          <cell r="U1451" t="str">
            <v>Yes</v>
          </cell>
          <cell r="V1451" t="str">
            <v>Yes</v>
          </cell>
          <cell r="W1451" t="str">
            <v/>
          </cell>
        </row>
        <row r="1452">
          <cell r="B1452">
            <v>67606</v>
          </cell>
          <cell r="C1452">
            <v>100</v>
          </cell>
          <cell r="D1452" t="str">
            <v>MS CTR Fund I LLC</v>
          </cell>
          <cell r="E1452" t="str">
            <v>Camelback Pointe</v>
          </cell>
          <cell r="F1452" t="str">
            <v>CAMELBACK POINTE, LP</v>
          </cell>
          <cell r="G1452" t="str">
            <v>Native American Connections, Inc.</v>
          </cell>
          <cell r="H1452" t="str">
            <v>Wade Okada</v>
          </cell>
          <cell r="I1452" t="str">
            <v>Laura Pishion</v>
          </cell>
          <cell r="J1452" t="str">
            <v>Eide Bailly LLP (Fargo/Bismarck)</v>
          </cell>
          <cell r="K1452">
            <v>42676</v>
          </cell>
          <cell r="L1452" t="str">
            <v/>
          </cell>
          <cell r="M1452" t="str">
            <v>2032</v>
          </cell>
          <cell r="N1452" t="str">
            <v>New</v>
          </cell>
          <cell r="O1452">
            <v>43069</v>
          </cell>
          <cell r="P1452">
            <v>43084</v>
          </cell>
          <cell r="Q1452" t="str">
            <v>NO</v>
          </cell>
          <cell r="R1452" t="str">
            <v/>
          </cell>
          <cell r="S1452"/>
          <cell r="T1452" t="str">
            <v>No</v>
          </cell>
          <cell r="U1452" t="str">
            <v>No</v>
          </cell>
          <cell r="V1452" t="str">
            <v>No</v>
          </cell>
          <cell r="W1452" t="str">
            <v/>
          </cell>
        </row>
        <row r="1453">
          <cell r="B1453">
            <v>67611</v>
          </cell>
          <cell r="C1453">
            <v>24.21</v>
          </cell>
          <cell r="D1453" t="str">
            <v>Cathay SIF II</v>
          </cell>
          <cell r="E1453" t="str">
            <v>Simone Hotel</v>
          </cell>
          <cell r="F1453" t="str">
            <v>SIMONE 2015 LP</v>
          </cell>
          <cell r="G1453" t="str">
            <v>Skid Row Housing Trust (SRHT)</v>
          </cell>
          <cell r="H1453" t="str">
            <v>Malcolm Wells</v>
          </cell>
          <cell r="I1453" t="str">
            <v>Laura Pishion</v>
          </cell>
          <cell r="J1453" t="str">
            <v/>
          </cell>
          <cell r="K1453">
            <v>42719</v>
          </cell>
          <cell r="L1453" t="str">
            <v/>
          </cell>
          <cell r="M1453" t="str">
            <v>2032</v>
          </cell>
          <cell r="N1453" t="str">
            <v>Substantial Rehab</v>
          </cell>
          <cell r="O1453">
            <v>43070</v>
          </cell>
          <cell r="P1453">
            <v>42749</v>
          </cell>
          <cell r="Q1453" t="str">
            <v>YES</v>
          </cell>
          <cell r="R1453">
            <v>2018</v>
          </cell>
          <cell r="S1453">
            <v>2018</v>
          </cell>
          <cell r="T1453" t="str">
            <v>Yes</v>
          </cell>
          <cell r="U1453" t="str">
            <v>Yes</v>
          </cell>
          <cell r="V1453" t="str">
            <v>Yes</v>
          </cell>
          <cell r="W1453" t="str">
            <v/>
          </cell>
        </row>
        <row r="1454">
          <cell r="B1454">
            <v>67611</v>
          </cell>
          <cell r="C1454">
            <v>75.790000000000006</v>
          </cell>
          <cell r="D1454" t="str">
            <v>CEF 2017</v>
          </cell>
          <cell r="E1454" t="str">
            <v>Simone Hotel</v>
          </cell>
          <cell r="F1454" t="str">
            <v>SIMONE 2015 LP</v>
          </cell>
          <cell r="G1454" t="str">
            <v>Skid Row Housing Trust (SRHT)</v>
          </cell>
          <cell r="H1454" t="str">
            <v>Malcolm Wells</v>
          </cell>
          <cell r="I1454" t="str">
            <v>Laura Pishion</v>
          </cell>
          <cell r="J1454" t="str">
            <v/>
          </cell>
          <cell r="K1454">
            <v>42719</v>
          </cell>
          <cell r="L1454" t="str">
            <v/>
          </cell>
          <cell r="M1454" t="str">
            <v>2032</v>
          </cell>
          <cell r="N1454" t="str">
            <v>Substantial Rehab</v>
          </cell>
          <cell r="O1454">
            <v>43070</v>
          </cell>
          <cell r="P1454">
            <v>42749</v>
          </cell>
          <cell r="Q1454" t="str">
            <v>YES</v>
          </cell>
          <cell r="R1454">
            <v>2018</v>
          </cell>
          <cell r="S1454">
            <v>2018</v>
          </cell>
          <cell r="T1454" t="str">
            <v>Yes</v>
          </cell>
          <cell r="U1454" t="str">
            <v>Yes</v>
          </cell>
          <cell r="V1454" t="str">
            <v>Yes</v>
          </cell>
          <cell r="W1454" t="str">
            <v/>
          </cell>
        </row>
        <row r="1455">
          <cell r="B1455">
            <v>67612</v>
          </cell>
          <cell r="C1455">
            <v>100</v>
          </cell>
          <cell r="D1455" t="str">
            <v>Regional Secondary II - California</v>
          </cell>
          <cell r="E1455" t="str">
            <v>Skid Row Central 1</v>
          </cell>
          <cell r="F1455" t="str">
            <v>SKID ROW CENTRAL 1 LP</v>
          </cell>
          <cell r="G1455" t="str">
            <v>Skid Row Housing Trust (SRHT)</v>
          </cell>
          <cell r="H1455" t="str">
            <v>Malcolm Wells</v>
          </cell>
          <cell r="I1455" t="str">
            <v>Laura Pishion</v>
          </cell>
          <cell r="J1455" t="str">
            <v/>
          </cell>
          <cell r="K1455">
            <v>42704</v>
          </cell>
          <cell r="L1455" t="str">
            <v/>
          </cell>
          <cell r="M1455" t="str">
            <v>2033</v>
          </cell>
          <cell r="N1455" t="str">
            <v>Substantial Rehab</v>
          </cell>
          <cell r="O1455">
            <v>43024</v>
          </cell>
          <cell r="P1455">
            <v>43070</v>
          </cell>
          <cell r="Q1455" t="str">
            <v>YES</v>
          </cell>
          <cell r="R1455">
            <v>2018</v>
          </cell>
          <cell r="S1455">
            <v>2018</v>
          </cell>
          <cell r="T1455" t="str">
            <v>Yes</v>
          </cell>
          <cell r="U1455" t="str">
            <v>Yes</v>
          </cell>
          <cell r="V1455" t="str">
            <v>Yes</v>
          </cell>
          <cell r="W1455" t="str">
            <v/>
          </cell>
        </row>
        <row r="1456">
          <cell r="B1456">
            <v>67614</v>
          </cell>
          <cell r="C1456">
            <v>100</v>
          </cell>
          <cell r="D1456" t="str">
            <v>Capital One 2012</v>
          </cell>
          <cell r="E1456" t="str">
            <v>Palo Verde</v>
          </cell>
          <cell r="F1456" t="str">
            <v>Palo Verde Apartments, L.P.</v>
          </cell>
          <cell r="G1456" t="str">
            <v>Hollywood Community Housing Corporation</v>
          </cell>
          <cell r="H1456" t="str">
            <v>Gina Nelson</v>
          </cell>
          <cell r="I1456" t="str">
            <v>Laura Pishion</v>
          </cell>
          <cell r="J1456" t="str">
            <v>Keller &amp; Associates, LLP</v>
          </cell>
          <cell r="K1456">
            <v>42719</v>
          </cell>
          <cell r="L1456" t="str">
            <v/>
          </cell>
          <cell r="M1456" t="str">
            <v>2033</v>
          </cell>
          <cell r="N1456" t="str">
            <v>New</v>
          </cell>
          <cell r="O1456">
            <v>43404</v>
          </cell>
          <cell r="P1456">
            <v>43425</v>
          </cell>
          <cell r="Q1456" t="str">
            <v>YES</v>
          </cell>
          <cell r="R1456">
            <v>2018</v>
          </cell>
          <cell r="S1456">
            <v>2018</v>
          </cell>
          <cell r="T1456" t="str">
            <v>Yes</v>
          </cell>
          <cell r="U1456" t="str">
            <v>Yes</v>
          </cell>
          <cell r="V1456" t="str">
            <v>Yes</v>
          </cell>
          <cell r="W1456" t="str">
            <v/>
          </cell>
        </row>
        <row r="1457">
          <cell r="B1457">
            <v>67618</v>
          </cell>
          <cell r="C1457">
            <v>100</v>
          </cell>
          <cell r="D1457" t="str">
            <v>Regional VIII - Chicago</v>
          </cell>
          <cell r="E1457" t="str">
            <v>Edgewood Apartments</v>
          </cell>
          <cell r="F1457" t="str">
            <v>Edgewood Group Limited Partnership</v>
          </cell>
          <cell r="G1457" t="str">
            <v>Edgewood Group Investments LP</v>
          </cell>
          <cell r="H1457" t="str">
            <v>Molly Gillis</v>
          </cell>
          <cell r="I1457" t="str">
            <v>Jennifer Rivera</v>
          </cell>
          <cell r="J1457" t="str">
            <v>Lemler Group, LLC</v>
          </cell>
          <cell r="K1457">
            <v>42660</v>
          </cell>
          <cell r="L1457" t="str">
            <v/>
          </cell>
          <cell r="M1457" t="str">
            <v>2031</v>
          </cell>
          <cell r="N1457" t="str">
            <v>Substantial Rehab</v>
          </cell>
          <cell r="O1457">
            <v>43021</v>
          </cell>
          <cell r="P1457">
            <v>42657</v>
          </cell>
          <cell r="Q1457" t="str">
            <v>YES</v>
          </cell>
          <cell r="R1457">
            <v>2018</v>
          </cell>
          <cell r="S1457">
            <v>2018</v>
          </cell>
          <cell r="T1457" t="str">
            <v>Yes</v>
          </cell>
          <cell r="U1457" t="str">
            <v>Yes</v>
          </cell>
          <cell r="V1457" t="str">
            <v>Yes</v>
          </cell>
          <cell r="W1457" t="str">
            <v/>
          </cell>
        </row>
        <row r="1458">
          <cell r="B1458">
            <v>67623</v>
          </cell>
          <cell r="C1458">
            <v>100</v>
          </cell>
          <cell r="D1458" t="str">
            <v>MS CTR Fund II LLC</v>
          </cell>
          <cell r="E1458" t="str">
            <v>Prairie Meadows II</v>
          </cell>
          <cell r="F1458" t="str">
            <v>Prairie Meadows Homes Phase II, L.P.</v>
          </cell>
          <cell r="G1458" t="str">
            <v xml:space="preserve">Illinois Community Action Development Corporation </v>
          </cell>
          <cell r="H1458" t="str">
            <v>Eileen Kelly</v>
          </cell>
          <cell r="I1458" t="str">
            <v>Jennifer Rivera</v>
          </cell>
          <cell r="J1458" t="str">
            <v>RubinBrown LLP (Chicago)</v>
          </cell>
          <cell r="K1458">
            <v>42977</v>
          </cell>
          <cell r="L1458" t="str">
            <v/>
          </cell>
          <cell r="M1458" t="str">
            <v>2032</v>
          </cell>
          <cell r="N1458" t="str">
            <v>New</v>
          </cell>
          <cell r="O1458">
            <v>43344</v>
          </cell>
          <cell r="P1458">
            <v>43363</v>
          </cell>
          <cell r="Q1458" t="str">
            <v>YES</v>
          </cell>
          <cell r="R1458">
            <v>2018</v>
          </cell>
          <cell r="S1458">
            <v>2018</v>
          </cell>
          <cell r="T1458" t="str">
            <v>Yes</v>
          </cell>
          <cell r="U1458" t="str">
            <v>Yes</v>
          </cell>
          <cell r="V1458" t="str">
            <v>Yes</v>
          </cell>
          <cell r="W1458" t="str">
            <v/>
          </cell>
        </row>
        <row r="1459">
          <cell r="B1459">
            <v>67629</v>
          </cell>
          <cell r="C1459">
            <v>100</v>
          </cell>
          <cell r="D1459" t="str">
            <v>Compass SIF I</v>
          </cell>
          <cell r="E1459" t="str">
            <v>Madera Vista Apartments III</v>
          </cell>
          <cell r="F1459" t="str">
            <v>Summerhouse Housing 3, L.P.</v>
          </cell>
          <cell r="G1459" t="str">
            <v>Bridge Housing Corporation</v>
          </cell>
          <cell r="H1459" t="str">
            <v>Malcolm Wells</v>
          </cell>
          <cell r="I1459" t="str">
            <v>Laura Pishion</v>
          </cell>
          <cell r="J1459" t="str">
            <v>CohnReznick (Sacramento)</v>
          </cell>
          <cell r="K1459">
            <v>42723</v>
          </cell>
          <cell r="L1459" t="str">
            <v/>
          </cell>
          <cell r="M1459" t="str">
            <v>2031</v>
          </cell>
          <cell r="N1459" t="str">
            <v>New</v>
          </cell>
          <cell r="O1459">
            <v>43009</v>
          </cell>
          <cell r="P1459">
            <v>43069</v>
          </cell>
          <cell r="Q1459" t="str">
            <v>YES</v>
          </cell>
          <cell r="R1459">
            <v>2018</v>
          </cell>
          <cell r="S1459">
            <v>2018</v>
          </cell>
          <cell r="T1459" t="str">
            <v>Yes</v>
          </cell>
          <cell r="U1459" t="str">
            <v>Yes</v>
          </cell>
          <cell r="V1459" t="str">
            <v>Yes</v>
          </cell>
          <cell r="W1459" t="str">
            <v/>
          </cell>
        </row>
        <row r="1460">
          <cell r="B1460">
            <v>67631</v>
          </cell>
          <cell r="C1460">
            <v>100</v>
          </cell>
          <cell r="D1460" t="str">
            <v>Capital One 2012</v>
          </cell>
          <cell r="E1460" t="str">
            <v>Attention Homes</v>
          </cell>
          <cell r="F1460" t="str">
            <v>Attention Homes Residences, L.P.</v>
          </cell>
          <cell r="G1460" t="str">
            <v>Gardner Capital Affordable Development, Inc.</v>
          </cell>
          <cell r="H1460" t="str">
            <v>Melanie Niemeyer</v>
          </cell>
          <cell r="I1460" t="str">
            <v>Laura Pishion</v>
          </cell>
          <cell r="J1460" t="str">
            <v>Dauby O' Connor &amp; Zaleski LLC</v>
          </cell>
          <cell r="K1460">
            <v>43096</v>
          </cell>
          <cell r="L1460" t="str">
            <v/>
          </cell>
          <cell r="M1460" t="str">
            <v>2034</v>
          </cell>
          <cell r="N1460" t="str">
            <v>New</v>
          </cell>
          <cell r="O1460">
            <v>43615</v>
          </cell>
          <cell r="P1460">
            <v>43791</v>
          </cell>
          <cell r="Q1460" t="str">
            <v>YES</v>
          </cell>
          <cell r="R1460">
            <v>2019</v>
          </cell>
          <cell r="S1460">
            <v>2019</v>
          </cell>
          <cell r="T1460" t="str">
            <v>No</v>
          </cell>
          <cell r="U1460" t="str">
            <v>Yes</v>
          </cell>
          <cell r="V1460" t="str">
            <v>Yes</v>
          </cell>
          <cell r="W1460" t="str">
            <v/>
          </cell>
        </row>
        <row r="1461">
          <cell r="B1461">
            <v>67635</v>
          </cell>
          <cell r="C1461">
            <v>100</v>
          </cell>
          <cell r="D1461" t="str">
            <v>MS SIF IV</v>
          </cell>
          <cell r="E1461" t="str">
            <v>Granary Place</v>
          </cell>
          <cell r="F1461" t="str">
            <v>JF Granary Partners, LLC</v>
          </cell>
          <cell r="G1461" t="str">
            <v>JF Capital, LLC</v>
          </cell>
          <cell r="H1461" t="str">
            <v>Teresa Mondou</v>
          </cell>
          <cell r="I1461" t="str">
            <v>Laura Pishion</v>
          </cell>
          <cell r="J1461" t="str">
            <v>WSRP, LLC</v>
          </cell>
          <cell r="K1461">
            <v>42733</v>
          </cell>
          <cell r="L1461" t="str">
            <v/>
          </cell>
          <cell r="M1461" t="str">
            <v>2033</v>
          </cell>
          <cell r="N1461" t="str">
            <v>New</v>
          </cell>
          <cell r="O1461">
            <v>43237</v>
          </cell>
          <cell r="P1461">
            <v>43273</v>
          </cell>
          <cell r="Q1461" t="str">
            <v>YES</v>
          </cell>
          <cell r="R1461">
            <v>2018</v>
          </cell>
          <cell r="S1461">
            <v>2018</v>
          </cell>
          <cell r="T1461" t="str">
            <v>Yes</v>
          </cell>
          <cell r="U1461" t="str">
            <v>Yes</v>
          </cell>
          <cell r="V1461" t="str">
            <v>Yes</v>
          </cell>
          <cell r="W1461" t="str">
            <v/>
          </cell>
        </row>
        <row r="1462">
          <cell r="B1462">
            <v>67637</v>
          </cell>
          <cell r="C1462">
            <v>100</v>
          </cell>
          <cell r="D1462" t="str">
            <v>BOACHIF X</v>
          </cell>
          <cell r="E1462" t="str">
            <v>6th Street Family</v>
          </cell>
          <cell r="F1462" t="str">
            <v>East 6th Street LP</v>
          </cell>
          <cell r="G1462" t="str">
            <v>C and C Development Co., LLC</v>
          </cell>
          <cell r="H1462" t="str">
            <v>Gina Nelson</v>
          </cell>
          <cell r="I1462" t="str">
            <v>Laura Pishion</v>
          </cell>
          <cell r="J1462" t="str">
            <v>Keller &amp; Associates, LLP</v>
          </cell>
          <cell r="K1462">
            <v>43227</v>
          </cell>
          <cell r="L1462" t="str">
            <v/>
          </cell>
          <cell r="M1462" t="str">
            <v>2035</v>
          </cell>
          <cell r="N1462" t="str">
            <v>New</v>
          </cell>
          <cell r="O1462">
            <v>43752</v>
          </cell>
          <cell r="P1462">
            <v>43993</v>
          </cell>
          <cell r="Q1462" t="str">
            <v>YES</v>
          </cell>
          <cell r="R1462" t="str">
            <v>YEAR OF PIS</v>
          </cell>
          <cell r="S1462"/>
          <cell r="T1462" t="str">
            <v>No</v>
          </cell>
          <cell r="U1462" t="str">
            <v>No</v>
          </cell>
          <cell r="V1462" t="str">
            <v>Yes</v>
          </cell>
          <cell r="W1462" t="str">
            <v/>
          </cell>
        </row>
        <row r="1463">
          <cell r="B1463">
            <v>67639</v>
          </cell>
          <cell r="C1463">
            <v>100</v>
          </cell>
          <cell r="D1463" t="str">
            <v>HEF XIII</v>
          </cell>
          <cell r="E1463" t="str">
            <v>Daggett Townhomes</v>
          </cell>
          <cell r="F1463" t="str">
            <v>Daggett Townhomes LLC</v>
          </cell>
          <cell r="G1463" t="str">
            <v>Housing Works</v>
          </cell>
          <cell r="H1463" t="str">
            <v>Melanie Niemeyer</v>
          </cell>
          <cell r="I1463" t="str">
            <v>Laura Pishion</v>
          </cell>
          <cell r="J1463" t="str">
            <v>Bjorklund Montplaisir, CPA's</v>
          </cell>
          <cell r="K1463">
            <v>42593</v>
          </cell>
          <cell r="L1463" t="str">
            <v/>
          </cell>
          <cell r="M1463" t="str">
            <v>2032</v>
          </cell>
          <cell r="N1463" t="str">
            <v>New</v>
          </cell>
          <cell r="O1463">
            <v>42826</v>
          </cell>
          <cell r="P1463">
            <v>43159</v>
          </cell>
          <cell r="Q1463" t="str">
            <v>YES</v>
          </cell>
          <cell r="R1463">
            <v>2018</v>
          </cell>
          <cell r="S1463">
            <v>2018</v>
          </cell>
          <cell r="T1463" t="str">
            <v>Yes</v>
          </cell>
          <cell r="U1463" t="str">
            <v>Yes</v>
          </cell>
          <cell r="V1463" t="str">
            <v>Yes</v>
          </cell>
          <cell r="W1463" t="str">
            <v/>
          </cell>
        </row>
        <row r="1464">
          <cell r="B1464">
            <v>67640</v>
          </cell>
          <cell r="C1464">
            <v>100</v>
          </cell>
          <cell r="D1464" t="str">
            <v>HEF XIII</v>
          </cell>
          <cell r="E1464" t="str">
            <v>Moonlight Townhomes</v>
          </cell>
          <cell r="F1464" t="str">
            <v>Moonlight Townhomes LLC</v>
          </cell>
          <cell r="G1464" t="str">
            <v>Housing Works</v>
          </cell>
          <cell r="H1464" t="str">
            <v>Melanie Niemeyer</v>
          </cell>
          <cell r="I1464" t="str">
            <v>Laura Pishion</v>
          </cell>
          <cell r="J1464" t="str">
            <v>Bjorklund Montplaisir, CPA's</v>
          </cell>
          <cell r="K1464">
            <v>42593</v>
          </cell>
          <cell r="L1464" t="str">
            <v/>
          </cell>
          <cell r="M1464" t="str">
            <v>2031</v>
          </cell>
          <cell r="N1464" t="str">
            <v>New</v>
          </cell>
          <cell r="O1464">
            <v>42887</v>
          </cell>
          <cell r="P1464">
            <v>43039</v>
          </cell>
          <cell r="Q1464" t="str">
            <v>YES</v>
          </cell>
          <cell r="R1464">
            <v>2018</v>
          </cell>
          <cell r="S1464">
            <v>2018</v>
          </cell>
          <cell r="T1464" t="str">
            <v>Yes</v>
          </cell>
          <cell r="U1464" t="str">
            <v>Yes</v>
          </cell>
          <cell r="V1464" t="str">
            <v>Yes</v>
          </cell>
          <cell r="W1464" t="str">
            <v/>
          </cell>
        </row>
        <row r="1465">
          <cell r="B1465">
            <v>67641</v>
          </cell>
          <cell r="C1465">
            <v>100</v>
          </cell>
          <cell r="D1465" t="str">
            <v>CEF 2017</v>
          </cell>
          <cell r="E1465" t="str">
            <v>Owendale</v>
          </cell>
          <cell r="F1465" t="str">
            <v>OWENDALE MUTUAL HOUSING ASSOCIATES, L.P.</v>
          </cell>
          <cell r="G1465" t="str">
            <v>Mutual Housing California</v>
          </cell>
          <cell r="H1465" t="str">
            <v>Melanie Niemeyer</v>
          </cell>
          <cell r="I1465" t="str">
            <v>Laura Pishion</v>
          </cell>
          <cell r="J1465" t="str">
            <v>Lindquist, Von Husen &amp; Joyce, LLP</v>
          </cell>
          <cell r="K1465">
            <v>42979</v>
          </cell>
          <cell r="L1465" t="str">
            <v/>
          </cell>
          <cell r="M1465" t="str">
            <v>2033</v>
          </cell>
          <cell r="N1465" t="str">
            <v>Moderate Rehab</v>
          </cell>
          <cell r="O1465">
            <v>43101</v>
          </cell>
          <cell r="P1465">
            <v>43101</v>
          </cell>
          <cell r="Q1465" t="str">
            <v>YES</v>
          </cell>
          <cell r="R1465">
            <v>2018</v>
          </cell>
          <cell r="S1465">
            <v>2018</v>
          </cell>
          <cell r="T1465" t="str">
            <v>Yes</v>
          </cell>
          <cell r="U1465" t="str">
            <v>Yes</v>
          </cell>
          <cell r="V1465" t="str">
            <v>Yes</v>
          </cell>
          <cell r="W1465" t="str">
            <v/>
          </cell>
        </row>
        <row r="1466">
          <cell r="B1466">
            <v>67654</v>
          </cell>
          <cell r="C1466">
            <v>100</v>
          </cell>
          <cell r="D1466" t="str">
            <v>JPMorgan 2016</v>
          </cell>
          <cell r="E1466" t="str">
            <v>Los Adobes de Maria III</v>
          </cell>
          <cell r="F1466" t="str">
            <v>Los Adobes de Maria III, Limited Partnership</v>
          </cell>
          <cell r="G1466" t="str">
            <v>Peoples' Self-Help Housing Corporation</v>
          </cell>
          <cell r="H1466" t="str">
            <v>Wade Okada</v>
          </cell>
          <cell r="I1466" t="str">
            <v>Laura Pishion</v>
          </cell>
          <cell r="J1466" t="str">
            <v>Thomas Tomaszewski, CPA - El Dorado Hills</v>
          </cell>
          <cell r="K1466">
            <v>42704</v>
          </cell>
          <cell r="L1466" t="str">
            <v/>
          </cell>
          <cell r="M1466" t="str">
            <v>2032</v>
          </cell>
          <cell r="N1466" t="str">
            <v>New</v>
          </cell>
          <cell r="O1466">
            <v>43160</v>
          </cell>
          <cell r="P1466">
            <v>43391</v>
          </cell>
          <cell r="Q1466" t="str">
            <v>YES</v>
          </cell>
          <cell r="R1466">
            <v>2018</v>
          </cell>
          <cell r="S1466">
            <v>2018</v>
          </cell>
          <cell r="T1466" t="str">
            <v>Yes</v>
          </cell>
          <cell r="U1466" t="str">
            <v>Yes</v>
          </cell>
          <cell r="V1466" t="str">
            <v>Yes</v>
          </cell>
          <cell r="W1466" t="str">
            <v/>
          </cell>
        </row>
        <row r="1467">
          <cell r="B1467">
            <v>67655</v>
          </cell>
          <cell r="C1467">
            <v>100</v>
          </cell>
          <cell r="D1467" t="str">
            <v>MS CTR Fund II LLC</v>
          </cell>
          <cell r="E1467" t="str">
            <v>Posterity Scholar House</v>
          </cell>
          <cell r="F1467" t="str">
            <v>Posterity Scholar House, LP</v>
          </cell>
          <cell r="G1467" t="str">
            <v>BWI, LLC</v>
          </cell>
          <cell r="H1467" t="str">
            <v>Molly Gillis</v>
          </cell>
          <cell r="I1467" t="str">
            <v>Jennifer Rivera</v>
          </cell>
          <cell r="J1467" t="str">
            <v>Dauby O' Connor &amp; Zaleski LLC</v>
          </cell>
          <cell r="K1467">
            <v>42943</v>
          </cell>
          <cell r="L1467" t="str">
            <v/>
          </cell>
          <cell r="M1467" t="str">
            <v>2033</v>
          </cell>
          <cell r="N1467" t="str">
            <v>New</v>
          </cell>
          <cell r="O1467">
            <v>43344</v>
          </cell>
          <cell r="P1467">
            <v>43479</v>
          </cell>
          <cell r="Q1467" t="str">
            <v>YES</v>
          </cell>
          <cell r="R1467">
            <v>2018</v>
          </cell>
          <cell r="S1467">
            <v>2019</v>
          </cell>
          <cell r="T1467" t="str">
            <v>No</v>
          </cell>
          <cell r="U1467" t="str">
            <v>Yes</v>
          </cell>
          <cell r="V1467" t="str">
            <v>Yes</v>
          </cell>
          <cell r="W1467" t="str">
            <v/>
          </cell>
        </row>
        <row r="1468">
          <cell r="B1468">
            <v>67664</v>
          </cell>
          <cell r="C1468">
            <v>100</v>
          </cell>
          <cell r="D1468" t="str">
            <v>HEF XIII</v>
          </cell>
          <cell r="E1468" t="str">
            <v>Walla Walla Senior Portfolio</v>
          </cell>
          <cell r="F1468" t="str">
            <v>WWHA Senior Housing Properties LLLP</v>
          </cell>
          <cell r="G1468" t="str">
            <v>Walla Walla (WA) Housing Authority</v>
          </cell>
          <cell r="H1468" t="str">
            <v>Melanie Niemeyer</v>
          </cell>
          <cell r="I1468" t="str">
            <v>Laura Pishion</v>
          </cell>
          <cell r="J1468" t="str">
            <v>CliftonLarsonAllen (Seattle)</v>
          </cell>
          <cell r="K1468">
            <v>42682</v>
          </cell>
          <cell r="L1468" t="str">
            <v/>
          </cell>
          <cell r="M1468" t="str">
            <v>2032</v>
          </cell>
          <cell r="N1468" t="str">
            <v>Moderate Rehab</v>
          </cell>
          <cell r="O1468">
            <v>43040</v>
          </cell>
          <cell r="P1468">
            <v>43100</v>
          </cell>
          <cell r="Q1468" t="str">
            <v>YES</v>
          </cell>
          <cell r="R1468">
            <v>2018</v>
          </cell>
          <cell r="S1468">
            <v>2018</v>
          </cell>
          <cell r="T1468" t="str">
            <v>Yes</v>
          </cell>
          <cell r="U1468" t="str">
            <v>Yes</v>
          </cell>
          <cell r="V1468" t="str">
            <v>Yes</v>
          </cell>
          <cell r="W1468" t="str">
            <v/>
          </cell>
        </row>
        <row r="1469">
          <cell r="B1469">
            <v>67665</v>
          </cell>
          <cell r="C1469">
            <v>100</v>
          </cell>
          <cell r="D1469" t="str">
            <v>Compass SIF I</v>
          </cell>
          <cell r="E1469" t="str">
            <v>Del Monte Senior Apts (aka Littlejohn Commons)</v>
          </cell>
          <cell r="F1469" t="str">
            <v>Sherman and Buena Vista L.P.</v>
          </cell>
          <cell r="G1469" t="str">
            <v>Housing Authority of the City of Alameda</v>
          </cell>
          <cell r="H1469" t="str">
            <v>Malcolm Wells</v>
          </cell>
          <cell r="I1469" t="str">
            <v>Laura Pishion</v>
          </cell>
          <cell r="J1469" t="str">
            <v/>
          </cell>
          <cell r="K1469">
            <v>42705</v>
          </cell>
          <cell r="L1469" t="str">
            <v/>
          </cell>
          <cell r="M1469" t="str">
            <v>2032</v>
          </cell>
          <cell r="N1469" t="str">
            <v>New</v>
          </cell>
          <cell r="O1469">
            <v>43101</v>
          </cell>
          <cell r="P1469">
            <v>43314</v>
          </cell>
          <cell r="Q1469" t="str">
            <v>YES</v>
          </cell>
          <cell r="R1469">
            <v>2018</v>
          </cell>
          <cell r="S1469">
            <v>2018</v>
          </cell>
          <cell r="T1469" t="str">
            <v>Yes</v>
          </cell>
          <cell r="U1469" t="str">
            <v>Yes</v>
          </cell>
          <cell r="V1469" t="str">
            <v>Yes</v>
          </cell>
          <cell r="W1469" t="str">
            <v/>
          </cell>
        </row>
        <row r="1470">
          <cell r="B1470">
            <v>67666</v>
          </cell>
          <cell r="C1470">
            <v>100</v>
          </cell>
          <cell r="D1470" t="str">
            <v>MS CTR Fund II LLC</v>
          </cell>
          <cell r="E1470" t="str">
            <v>Riverside Homes</v>
          </cell>
          <cell r="F1470" t="str">
            <v>Riverside Homes II of Minneapolis Limited Partnership</v>
          </cell>
          <cell r="G1470" t="str">
            <v>Community Housing Development Corporation (MN)</v>
          </cell>
          <cell r="H1470" t="str">
            <v>Kelly Wiegman</v>
          </cell>
          <cell r="I1470" t="str">
            <v>Jennifer Rivera</v>
          </cell>
          <cell r="J1470" t="str">
            <v>Mahoney Ulbrich Christiansen Russ</v>
          </cell>
          <cell r="K1470">
            <v>43430</v>
          </cell>
          <cell r="L1470" t="str">
            <v/>
          </cell>
          <cell r="M1470" t="str">
            <v>2033</v>
          </cell>
          <cell r="N1470" t="str">
            <v>Substantial Rehab</v>
          </cell>
          <cell r="O1470">
            <v>43825</v>
          </cell>
          <cell r="P1470">
            <v>43466</v>
          </cell>
          <cell r="Q1470" t="str">
            <v>YES</v>
          </cell>
          <cell r="R1470" t="str">
            <v>YEAR OF PIS</v>
          </cell>
          <cell r="S1470">
            <v>2018</v>
          </cell>
          <cell r="T1470" t="str">
            <v>Yes</v>
          </cell>
          <cell r="U1470" t="str">
            <v>Yes</v>
          </cell>
          <cell r="V1470" t="str">
            <v>Yes</v>
          </cell>
          <cell r="W1470" t="str">
            <v/>
          </cell>
        </row>
        <row r="1471">
          <cell r="B1471">
            <v>67721</v>
          </cell>
          <cell r="C1471">
            <v>100</v>
          </cell>
          <cell r="D1471" t="str">
            <v>MS CTR Fund II LLC</v>
          </cell>
          <cell r="E1471" t="str">
            <v xml:space="preserve">Mt. Angeles View </v>
          </cell>
          <cell r="F1471" t="str">
            <v>Mt. Angeles View I LLLP</v>
          </cell>
          <cell r="G1471" t="str">
            <v>Peninsula Housing Authority</v>
          </cell>
          <cell r="H1471" t="str">
            <v>Justin Sousley</v>
          </cell>
          <cell r="I1471" t="str">
            <v>Laura Pishion</v>
          </cell>
          <cell r="J1471" t="str">
            <v>Novogradac &amp; Company LLP (San Francisco)</v>
          </cell>
          <cell r="K1471">
            <v>42936</v>
          </cell>
          <cell r="L1471" t="str">
            <v/>
          </cell>
          <cell r="M1471" t="str">
            <v>2034</v>
          </cell>
          <cell r="N1471" t="str">
            <v>New</v>
          </cell>
          <cell r="O1471">
            <v>43438</v>
          </cell>
          <cell r="P1471">
            <v>43487</v>
          </cell>
          <cell r="Q1471" t="str">
            <v>YES</v>
          </cell>
          <cell r="R1471">
            <v>2019</v>
          </cell>
          <cell r="S1471">
            <v>2019</v>
          </cell>
          <cell r="T1471" t="str">
            <v>No</v>
          </cell>
          <cell r="U1471" t="str">
            <v>Yes</v>
          </cell>
          <cell r="V1471" t="str">
            <v>Yes</v>
          </cell>
          <cell r="W1471" t="str">
            <v/>
          </cell>
        </row>
        <row r="1472">
          <cell r="B1472">
            <v>67739</v>
          </cell>
          <cell r="C1472">
            <v>100</v>
          </cell>
          <cell r="D1472" t="str">
            <v>MS CTR Fund II LLC</v>
          </cell>
          <cell r="E1472" t="str">
            <v xml:space="preserve">Citrus Square </v>
          </cell>
          <cell r="F1472" t="str">
            <v>Ovation Housing, LLLP</v>
          </cell>
          <cell r="G1472" t="str">
            <v>Orlando Housing Authority</v>
          </cell>
          <cell r="H1472" t="str">
            <v>Judy Jackson</v>
          </cell>
          <cell r="I1472" t="str">
            <v>Tracey Ferrara</v>
          </cell>
          <cell r="J1472" t="str">
            <v>Plante &amp; Moran, LLC (Michigan)</v>
          </cell>
          <cell r="K1472">
            <v>43097</v>
          </cell>
          <cell r="L1472" t="str">
            <v/>
          </cell>
          <cell r="M1472" t="str">
            <v>2033</v>
          </cell>
          <cell r="N1472" t="str">
            <v>Moderate Rehab</v>
          </cell>
          <cell r="O1472">
            <v>43462</v>
          </cell>
          <cell r="P1472">
            <v>43522</v>
          </cell>
          <cell r="Q1472" t="str">
            <v>YES</v>
          </cell>
          <cell r="R1472">
            <v>2018</v>
          </cell>
          <cell r="S1472">
            <v>2018</v>
          </cell>
          <cell r="T1472" t="str">
            <v>Yes</v>
          </cell>
          <cell r="U1472" t="str">
            <v>Yes</v>
          </cell>
          <cell r="V1472" t="str">
            <v>Yes</v>
          </cell>
          <cell r="W1472" t="str">
            <v/>
          </cell>
        </row>
        <row r="1473">
          <cell r="B1473">
            <v>67749</v>
          </cell>
          <cell r="C1473">
            <v>100</v>
          </cell>
          <cell r="D1473" t="str">
            <v>MS SIF V</v>
          </cell>
          <cell r="E1473" t="str">
            <v>Iron Works</v>
          </cell>
          <cell r="F1473" t="str">
            <v>Iron Works Apartments LP</v>
          </cell>
          <cell r="G1473" t="str">
            <v>San Luis Obispo Nonprofit Housing Corporation</v>
          </cell>
          <cell r="H1473" t="str">
            <v>Wade Okada</v>
          </cell>
          <cell r="I1473" t="str">
            <v>Laura Pishion</v>
          </cell>
          <cell r="J1473" t="str">
            <v>Bernard E Rea</v>
          </cell>
          <cell r="K1473">
            <v>42886</v>
          </cell>
          <cell r="L1473" t="str">
            <v/>
          </cell>
          <cell r="M1473" t="str">
            <v>2032</v>
          </cell>
          <cell r="N1473" t="str">
            <v>New</v>
          </cell>
          <cell r="O1473">
            <v>43300</v>
          </cell>
          <cell r="P1473">
            <v>43370</v>
          </cell>
          <cell r="Q1473" t="str">
            <v>YES</v>
          </cell>
          <cell r="R1473">
            <v>2018</v>
          </cell>
          <cell r="S1473">
            <v>2018</v>
          </cell>
          <cell r="T1473" t="str">
            <v>Yes</v>
          </cell>
          <cell r="U1473" t="str">
            <v>Yes</v>
          </cell>
          <cell r="V1473" t="str">
            <v>Yes</v>
          </cell>
          <cell r="W1473" t="str">
            <v/>
          </cell>
        </row>
        <row r="1474">
          <cell r="B1474">
            <v>67758</v>
          </cell>
          <cell r="C1474">
            <v>100</v>
          </cell>
          <cell r="D1474" t="str">
            <v>Capital One 2012</v>
          </cell>
          <cell r="E1474" t="str">
            <v>Housing First Oak Springs</v>
          </cell>
          <cell r="F1474" t="str">
            <v>Housing First Oak Springs, LP</v>
          </cell>
          <cell r="G1474" t="str">
            <v>Austin Travis County Integral Care</v>
          </cell>
          <cell r="H1474" t="str">
            <v>Zoila Natera-Sandoval</v>
          </cell>
          <cell r="I1474" t="str">
            <v>Jennifer Rivera</v>
          </cell>
          <cell r="J1474" t="str">
            <v>CohnReznick (Austin)</v>
          </cell>
          <cell r="K1474">
            <v>43088</v>
          </cell>
          <cell r="L1474" t="str">
            <v/>
          </cell>
          <cell r="M1474" t="str">
            <v>2034</v>
          </cell>
          <cell r="N1474" t="str">
            <v>New</v>
          </cell>
          <cell r="O1474">
            <v>43557</v>
          </cell>
          <cell r="P1474">
            <v>43728</v>
          </cell>
          <cell r="Q1474" t="str">
            <v>YES</v>
          </cell>
          <cell r="R1474">
            <v>2019</v>
          </cell>
          <cell r="S1474">
            <v>2019</v>
          </cell>
          <cell r="T1474" t="str">
            <v>No</v>
          </cell>
          <cell r="U1474" t="str">
            <v>Yes</v>
          </cell>
          <cell r="V1474" t="str">
            <v>Yes</v>
          </cell>
          <cell r="W1474" t="str">
            <v/>
          </cell>
        </row>
        <row r="1475">
          <cell r="B1475">
            <v>67763</v>
          </cell>
          <cell r="C1475">
            <v>100</v>
          </cell>
          <cell r="D1475" t="str">
            <v>Chicago West Town Fund</v>
          </cell>
          <cell r="E1475" t="str">
            <v>West Town Phase I &amp; II</v>
          </cell>
          <cell r="F1475" t="str">
            <v>West Town Housing Preservation, LP</v>
          </cell>
          <cell r="G1475" t="str">
            <v>Bickerdike Redevelopment Corporation</v>
          </cell>
          <cell r="H1475" t="str">
            <v>Jennifer Rivera</v>
          </cell>
          <cell r="I1475" t="str">
            <v>Jennifer Rivera</v>
          </cell>
          <cell r="J1475" t="str">
            <v>RubinBrown LLP (Chicago)</v>
          </cell>
          <cell r="K1475">
            <v>42928</v>
          </cell>
          <cell r="L1475" t="str">
            <v/>
          </cell>
          <cell r="M1475" t="str">
            <v>2034</v>
          </cell>
          <cell r="N1475" t="str">
            <v>Substantial Rehab</v>
          </cell>
          <cell r="O1475">
            <v>43643</v>
          </cell>
          <cell r="P1475">
            <v>43800</v>
          </cell>
          <cell r="Q1475" t="str">
            <v>YES</v>
          </cell>
          <cell r="R1475">
            <v>2018</v>
          </cell>
          <cell r="S1475">
            <v>2018</v>
          </cell>
          <cell r="T1475" t="str">
            <v>Yes</v>
          </cell>
          <cell r="U1475" t="str">
            <v>Yes</v>
          </cell>
          <cell r="V1475" t="str">
            <v>Yes</v>
          </cell>
          <cell r="W1475" t="str">
            <v/>
          </cell>
        </row>
        <row r="1476">
          <cell r="B1476">
            <v>67779</v>
          </cell>
          <cell r="C1476">
            <v>100</v>
          </cell>
          <cell r="D1476" t="str">
            <v>JPMorgan 2019</v>
          </cell>
          <cell r="E1476" t="str">
            <v>Rockview II</v>
          </cell>
          <cell r="F1476" t="str">
            <v>Glendower Rockview Phase 2 Rental Owner Entity Limited Partnership</v>
          </cell>
          <cell r="G1476" t="str">
            <v>Housing Authority of New Haven</v>
          </cell>
          <cell r="H1476" t="str">
            <v>Lisa Taylor</v>
          </cell>
          <cell r="I1476" t="str">
            <v>Tracey Ferrara</v>
          </cell>
          <cell r="J1476" t="str">
            <v>Marcum LLP</v>
          </cell>
          <cell r="K1476">
            <v>43617</v>
          </cell>
          <cell r="L1476" t="str">
            <v/>
          </cell>
          <cell r="M1476" t="str">
            <v>2035</v>
          </cell>
          <cell r="N1476" t="str">
            <v>New</v>
          </cell>
          <cell r="O1476">
            <v>44058</v>
          </cell>
          <cell r="P1476" t="str">
            <v/>
          </cell>
          <cell r="Q1476" t="str">
            <v>YES</v>
          </cell>
          <cell r="R1476" t="str">
            <v>YEAR OF PIS</v>
          </cell>
          <cell r="S1476">
            <v>2019</v>
          </cell>
          <cell r="T1476"/>
          <cell r="U1476" t="str">
            <v>Yes</v>
          </cell>
          <cell r="V1476" t="str">
            <v>Yes</v>
          </cell>
          <cell r="W1476" t="str">
            <v/>
          </cell>
        </row>
        <row r="1477">
          <cell r="B1477">
            <v>67784</v>
          </cell>
          <cell r="C1477">
            <v>100</v>
          </cell>
          <cell r="D1477" t="str">
            <v>TD Banknorth 2014</v>
          </cell>
          <cell r="E1477" t="str">
            <v>Freedom Village at West Windsor</v>
          </cell>
          <cell r="F1477" t="str">
            <v>Project Freedom at West Windsor Urban Renewal, LP</v>
          </cell>
          <cell r="G1477" t="str">
            <v xml:space="preserve">Project Freedom, Inc. </v>
          </cell>
          <cell r="H1477" t="str">
            <v>Lisa Taylor</v>
          </cell>
          <cell r="I1477" t="str">
            <v>Tracey Ferrara</v>
          </cell>
          <cell r="J1477" t="str">
            <v>Novogradac &amp; Company LLP (New Jersey)</v>
          </cell>
          <cell r="K1477">
            <v>43230</v>
          </cell>
          <cell r="L1477" t="str">
            <v/>
          </cell>
          <cell r="M1477" t="str">
            <v>2035</v>
          </cell>
          <cell r="N1477" t="str">
            <v>New</v>
          </cell>
          <cell r="O1477">
            <v>43647</v>
          </cell>
          <cell r="P1477">
            <v>43910</v>
          </cell>
          <cell r="Q1477" t="str">
            <v>YES</v>
          </cell>
          <cell r="R1477" t="str">
            <v>YEAR OF PIS</v>
          </cell>
          <cell r="S1477">
            <v>2019</v>
          </cell>
          <cell r="T1477"/>
          <cell r="U1477" t="str">
            <v>Yes</v>
          </cell>
          <cell r="V1477" t="str">
            <v>Yes</v>
          </cell>
          <cell r="W1477" t="str">
            <v>Yes</v>
          </cell>
        </row>
        <row r="1478">
          <cell r="B1478">
            <v>67785</v>
          </cell>
          <cell r="C1478">
            <v>100</v>
          </cell>
          <cell r="D1478" t="str">
            <v>BOACHIF X</v>
          </cell>
          <cell r="E1478" t="str">
            <v>Freedom Village of Gibbsboro</v>
          </cell>
          <cell r="F1478" t="str">
            <v>Project Freedom at Gibbsboro Urban Renewal, LP</v>
          </cell>
          <cell r="G1478" t="str">
            <v xml:space="preserve">Project Freedom, Inc. </v>
          </cell>
          <cell r="H1478" t="str">
            <v>Lisa Taylor</v>
          </cell>
          <cell r="I1478" t="str">
            <v>Tracey Ferrara</v>
          </cell>
          <cell r="J1478" t="str">
            <v>Novogradac &amp; Company LLP (New Jersey)</v>
          </cell>
          <cell r="K1478">
            <v>43446</v>
          </cell>
          <cell r="L1478" t="str">
            <v/>
          </cell>
          <cell r="M1478" t="str">
            <v>2034</v>
          </cell>
          <cell r="N1478" t="str">
            <v>New</v>
          </cell>
          <cell r="O1478">
            <v>43783</v>
          </cell>
          <cell r="P1478">
            <v>43965</v>
          </cell>
          <cell r="Q1478" t="str">
            <v>YES</v>
          </cell>
          <cell r="R1478" t="str">
            <v>YEAR OF PIS</v>
          </cell>
          <cell r="S1478"/>
          <cell r="T1478" t="str">
            <v>No</v>
          </cell>
          <cell r="U1478" t="str">
            <v>No</v>
          </cell>
          <cell r="V1478" t="str">
            <v>Yes</v>
          </cell>
          <cell r="W1478" t="str">
            <v/>
          </cell>
        </row>
        <row r="1479">
          <cell r="B1479">
            <v>67794</v>
          </cell>
          <cell r="C1479">
            <v>100</v>
          </cell>
          <cell r="D1479" t="str">
            <v>NEF 2017</v>
          </cell>
          <cell r="E1479" t="str">
            <v>Fifteenth Street Apartments</v>
          </cell>
          <cell r="F1479" t="str">
            <v>Fifteenth Street Apartments Limited Partnership</v>
          </cell>
          <cell r="G1479" t="str">
            <v>Full Circle Communities, Inc.</v>
          </cell>
          <cell r="H1479" t="str">
            <v>Zoila Natera-Sandoval</v>
          </cell>
          <cell r="I1479" t="str">
            <v>Jennifer Rivera</v>
          </cell>
          <cell r="J1479" t="str">
            <v>Dauby O' Connor &amp; Zaleski LLC</v>
          </cell>
          <cell r="K1479">
            <v>43356</v>
          </cell>
          <cell r="L1479" t="str">
            <v/>
          </cell>
          <cell r="M1479" t="str">
            <v>2034</v>
          </cell>
          <cell r="N1479" t="str">
            <v>Substantial Rehab</v>
          </cell>
          <cell r="O1479">
            <v>43721</v>
          </cell>
          <cell r="P1479">
            <v>43829</v>
          </cell>
          <cell r="Q1479" t="str">
            <v>YES</v>
          </cell>
          <cell r="R1479" t="str">
            <v>YEAR OF PIS</v>
          </cell>
          <cell r="S1479">
            <v>2019</v>
          </cell>
          <cell r="T1479" t="str">
            <v>No</v>
          </cell>
          <cell r="U1479" t="str">
            <v>Yes</v>
          </cell>
          <cell r="V1479" t="str">
            <v>Yes</v>
          </cell>
          <cell r="W1479" t="str">
            <v/>
          </cell>
        </row>
        <row r="1480">
          <cell r="B1480">
            <v>67802</v>
          </cell>
          <cell r="C1480">
            <v>100</v>
          </cell>
          <cell r="D1480" t="str">
            <v>MS SIF V</v>
          </cell>
          <cell r="E1480" t="str">
            <v>Solinas Village - Almond Court</v>
          </cell>
          <cell r="F1480" t="str">
            <v>Solinas/Almond LP</v>
          </cell>
          <cell r="G1480" t="str">
            <v>Self Help Enterprises (CA)</v>
          </cell>
          <cell r="H1480" t="str">
            <v>Wade Okada</v>
          </cell>
          <cell r="I1480" t="str">
            <v>Laura Pishion</v>
          </cell>
          <cell r="J1480" t="str">
            <v>Thomas Tomaszewski, CPA - El Dorado Hills</v>
          </cell>
          <cell r="K1480">
            <v>42874</v>
          </cell>
          <cell r="L1480" t="str">
            <v/>
          </cell>
          <cell r="M1480" t="str">
            <v>2031</v>
          </cell>
          <cell r="N1480" t="str">
            <v>Moderate Rehab</v>
          </cell>
          <cell r="O1480">
            <v>43133</v>
          </cell>
          <cell r="P1480">
            <v>43070</v>
          </cell>
          <cell r="Q1480" t="str">
            <v>YES</v>
          </cell>
          <cell r="R1480">
            <v>2018</v>
          </cell>
          <cell r="S1480">
            <v>2018</v>
          </cell>
          <cell r="T1480" t="str">
            <v>Yes</v>
          </cell>
          <cell r="U1480" t="str">
            <v>Yes</v>
          </cell>
          <cell r="V1480" t="str">
            <v>Yes</v>
          </cell>
          <cell r="W1480" t="str">
            <v/>
          </cell>
        </row>
        <row r="1481">
          <cell r="B1481">
            <v>67823</v>
          </cell>
          <cell r="C1481">
            <v>100</v>
          </cell>
          <cell r="D1481" t="str">
            <v>BNY Single Investor Fund II</v>
          </cell>
          <cell r="E1481" t="str">
            <v>Forest Hills</v>
          </cell>
          <cell r="F1481" t="str">
            <v>Forest Hills Veteran Housing LP</v>
          </cell>
          <cell r="G1481" t="str">
            <v>ACTION-Housing, Inc.</v>
          </cell>
          <cell r="H1481" t="str">
            <v>Lisa Griffin</v>
          </cell>
          <cell r="I1481" t="str">
            <v>Tracey Ferrara</v>
          </cell>
          <cell r="J1481" t="str">
            <v>Affordable Housing Accountants LTD</v>
          </cell>
          <cell r="K1481">
            <v>42929</v>
          </cell>
          <cell r="L1481" t="str">
            <v/>
          </cell>
          <cell r="M1481" t="str">
            <v>2033</v>
          </cell>
          <cell r="N1481" t="str">
            <v>Substantial Rehab</v>
          </cell>
          <cell r="O1481">
            <v>43374</v>
          </cell>
          <cell r="P1481">
            <v>43403</v>
          </cell>
          <cell r="Q1481" t="str">
            <v>YES</v>
          </cell>
          <cell r="R1481">
            <v>2019</v>
          </cell>
          <cell r="S1481">
            <v>2019</v>
          </cell>
          <cell r="T1481" t="str">
            <v>No</v>
          </cell>
          <cell r="U1481" t="str">
            <v>Yes</v>
          </cell>
          <cell r="V1481" t="str">
            <v>Yes</v>
          </cell>
          <cell r="W1481" t="str">
            <v/>
          </cell>
        </row>
        <row r="1482">
          <cell r="B1482">
            <v>67839</v>
          </cell>
          <cell r="C1482">
            <v>100</v>
          </cell>
          <cell r="D1482" t="str">
            <v>NEF 2017</v>
          </cell>
          <cell r="E1482" t="str">
            <v>Bottineau Ridge Phase II</v>
          </cell>
          <cell r="F1482" t="str">
            <v>Bottineau Ridge II of Maple Grove Limited Partnership</v>
          </cell>
          <cell r="G1482" t="str">
            <v>Duffy Development Company, Inc.</v>
          </cell>
          <cell r="H1482" t="str">
            <v>Samuel Stephens</v>
          </cell>
          <cell r="I1482" t="str">
            <v>Jennifer Rivera</v>
          </cell>
          <cell r="J1482" t="str">
            <v>Casey, Menden, Faust &amp; Nelson, P.A.</v>
          </cell>
          <cell r="K1482">
            <v>43209</v>
          </cell>
          <cell r="L1482" t="str">
            <v/>
          </cell>
          <cell r="M1482" t="str">
            <v>2033</v>
          </cell>
          <cell r="N1482" t="str">
            <v>New</v>
          </cell>
          <cell r="O1482">
            <v>43578</v>
          </cell>
          <cell r="P1482">
            <v>43609</v>
          </cell>
          <cell r="Q1482" t="str">
            <v>YES</v>
          </cell>
          <cell r="R1482" t="str">
            <v>YEAR OF PIS</v>
          </cell>
          <cell r="S1482">
            <v>2019</v>
          </cell>
          <cell r="T1482" t="str">
            <v>No</v>
          </cell>
          <cell r="U1482" t="str">
            <v>Yes</v>
          </cell>
          <cell r="V1482" t="str">
            <v>Yes</v>
          </cell>
          <cell r="W1482" t="str">
            <v/>
          </cell>
        </row>
        <row r="1483">
          <cell r="B1483">
            <v>67845</v>
          </cell>
          <cell r="C1483">
            <v>60.5</v>
          </cell>
          <cell r="D1483" t="str">
            <v>HEF XIII</v>
          </cell>
          <cell r="E1483" t="str">
            <v>Littleton Crossing Apartments</v>
          </cell>
          <cell r="F1483" t="str">
            <v>Littleton Crossing Apartments, LP</v>
          </cell>
          <cell r="G1483" t="str">
            <v>Summit Housing Group, Inc.</v>
          </cell>
          <cell r="H1483" t="str">
            <v>Melanie Niemeyer</v>
          </cell>
          <cell r="I1483" t="str">
            <v>Laura Pishion</v>
          </cell>
          <cell r="J1483" t="str">
            <v>Baker Tilly Virchow Krause, LLP (Madison)</v>
          </cell>
          <cell r="K1483">
            <v>43011</v>
          </cell>
          <cell r="L1483" t="str">
            <v/>
          </cell>
          <cell r="M1483" t="str">
            <v>2034</v>
          </cell>
          <cell r="N1483" t="str">
            <v>New</v>
          </cell>
          <cell r="O1483">
            <v>43437</v>
          </cell>
          <cell r="P1483">
            <v>43812</v>
          </cell>
          <cell r="Q1483" t="str">
            <v>YES</v>
          </cell>
          <cell r="R1483">
            <v>2019</v>
          </cell>
          <cell r="S1483">
            <v>2019</v>
          </cell>
          <cell r="T1483" t="str">
            <v>No</v>
          </cell>
          <cell r="U1483" t="str">
            <v>Yes</v>
          </cell>
          <cell r="V1483" t="str">
            <v>Yes</v>
          </cell>
          <cell r="W1483" t="str">
            <v/>
          </cell>
        </row>
        <row r="1484">
          <cell r="B1484">
            <v>67845</v>
          </cell>
          <cell r="C1484">
            <v>39.5</v>
          </cell>
          <cell r="D1484" t="str">
            <v>HEF XIV</v>
          </cell>
          <cell r="E1484" t="str">
            <v>Littleton Crossing Apartments</v>
          </cell>
          <cell r="F1484" t="str">
            <v>Littleton Crossing Apartments, LP</v>
          </cell>
          <cell r="G1484" t="str">
            <v>Summit Housing Group, Inc.</v>
          </cell>
          <cell r="H1484" t="str">
            <v>Melanie Niemeyer</v>
          </cell>
          <cell r="I1484" t="str">
            <v>Laura Pishion</v>
          </cell>
          <cell r="J1484" t="str">
            <v>Baker Tilly Virchow Krause, LLP (Madison)</v>
          </cell>
          <cell r="K1484">
            <v>43011</v>
          </cell>
          <cell r="L1484" t="str">
            <v/>
          </cell>
          <cell r="M1484" t="str">
            <v>2034</v>
          </cell>
          <cell r="N1484" t="str">
            <v>New</v>
          </cell>
          <cell r="O1484">
            <v>43437</v>
          </cell>
          <cell r="P1484">
            <v>43812</v>
          </cell>
          <cell r="Q1484" t="str">
            <v>YES</v>
          </cell>
          <cell r="R1484">
            <v>2019</v>
          </cell>
          <cell r="S1484">
            <v>2019</v>
          </cell>
          <cell r="T1484" t="str">
            <v>No</v>
          </cell>
          <cell r="U1484" t="str">
            <v>Yes</v>
          </cell>
          <cell r="V1484" t="str">
            <v>Yes</v>
          </cell>
          <cell r="W1484" t="str">
            <v/>
          </cell>
        </row>
        <row r="1485">
          <cell r="B1485">
            <v>67846</v>
          </cell>
          <cell r="C1485">
            <v>100</v>
          </cell>
          <cell r="D1485" t="str">
            <v>MS SIF V</v>
          </cell>
          <cell r="E1485" t="str">
            <v>Vista Village</v>
          </cell>
          <cell r="F1485" t="str">
            <v>Genesis Concord Vista LLC</v>
          </cell>
          <cell r="G1485" t="str">
            <v xml:space="preserve">Genesis Companies LLC </v>
          </cell>
          <cell r="H1485" t="str">
            <v>Lisa Taylor</v>
          </cell>
          <cell r="I1485" t="str">
            <v>Tracey Ferrara</v>
          </cell>
          <cell r="J1485" t="str">
            <v>Flaherty Salmin CPAs</v>
          </cell>
          <cell r="K1485">
            <v>43335</v>
          </cell>
          <cell r="L1485" t="str">
            <v/>
          </cell>
          <cell r="M1485" t="str">
            <v>2033</v>
          </cell>
          <cell r="N1485" t="str">
            <v>Moderate Rehab</v>
          </cell>
          <cell r="O1485">
            <v>43608</v>
          </cell>
          <cell r="P1485">
            <v>43844</v>
          </cell>
          <cell r="Q1485" t="str">
            <v>YES</v>
          </cell>
          <cell r="R1485" t="str">
            <v>YEAR OF PIS</v>
          </cell>
          <cell r="S1485">
            <v>2018</v>
          </cell>
          <cell r="T1485" t="str">
            <v>Yes</v>
          </cell>
          <cell r="U1485" t="str">
            <v>Yes</v>
          </cell>
          <cell r="V1485" t="str">
            <v>Yes</v>
          </cell>
          <cell r="W1485" t="str">
            <v/>
          </cell>
        </row>
        <row r="1486">
          <cell r="B1486">
            <v>67850</v>
          </cell>
          <cell r="C1486">
            <v>100</v>
          </cell>
          <cell r="D1486" t="str">
            <v>TD Banknorth 2018</v>
          </cell>
          <cell r="E1486" t="str">
            <v>Susquehanna Square</v>
          </cell>
          <cell r="F1486" t="str">
            <v>Susquehanna Square Housing LP</v>
          </cell>
          <cell r="G1486" t="str">
            <v>Community Ventures</v>
          </cell>
          <cell r="H1486" t="str">
            <v>Lisa Griffin</v>
          </cell>
          <cell r="I1486" t="str">
            <v>Tracey Ferrara</v>
          </cell>
          <cell r="J1486" t="str">
            <v>Snyder, Daitz &amp; Company</v>
          </cell>
          <cell r="K1486">
            <v>43735</v>
          </cell>
          <cell r="L1486" t="str">
            <v/>
          </cell>
          <cell r="M1486" t="str">
            <v>2035</v>
          </cell>
          <cell r="N1486" t="str">
            <v>New</v>
          </cell>
          <cell r="O1486">
            <v>44100</v>
          </cell>
          <cell r="P1486" t="str">
            <v/>
          </cell>
          <cell r="Q1486" t="str">
            <v>YES</v>
          </cell>
          <cell r="R1486" t="str">
            <v>YEAR OF PIS</v>
          </cell>
          <cell r="S1486"/>
          <cell r="T1486"/>
          <cell r="U1486" t="str">
            <v>WAIVED</v>
          </cell>
          <cell r="V1486" t="str">
            <v>No</v>
          </cell>
          <cell r="W1486" t="str">
            <v>No</v>
          </cell>
        </row>
        <row r="1487">
          <cell r="B1487">
            <v>67853</v>
          </cell>
          <cell r="C1487">
            <v>100</v>
          </cell>
          <cell r="D1487" t="str">
            <v>CEF 2018</v>
          </cell>
          <cell r="E1487" t="str">
            <v>88th &amp; Vermont</v>
          </cell>
          <cell r="F1487" t="str">
            <v>88th &amp; Vermont LP</v>
          </cell>
          <cell r="G1487" t="str">
            <v>88th &amp; Vermont MGP, LLC</v>
          </cell>
          <cell r="H1487" t="str">
            <v>Gina Nelson</v>
          </cell>
          <cell r="I1487" t="str">
            <v>Laura Pishion</v>
          </cell>
          <cell r="J1487" t="str">
            <v>Keller &amp; Associates, LLP</v>
          </cell>
          <cell r="K1487">
            <v>43188</v>
          </cell>
          <cell r="L1487" t="str">
            <v/>
          </cell>
          <cell r="M1487" t="str">
            <v>2035</v>
          </cell>
          <cell r="N1487" t="str">
            <v>New</v>
          </cell>
          <cell r="O1487">
            <v>43783</v>
          </cell>
          <cell r="P1487">
            <v>43823</v>
          </cell>
          <cell r="Q1487" t="str">
            <v>YES</v>
          </cell>
          <cell r="R1487" t="str">
            <v>YEAR OF PIS</v>
          </cell>
          <cell r="S1487">
            <v>2019</v>
          </cell>
          <cell r="T1487" t="str">
            <v>No</v>
          </cell>
          <cell r="U1487" t="str">
            <v>Yes</v>
          </cell>
          <cell r="V1487" t="str">
            <v>Yes</v>
          </cell>
          <cell r="W1487" t="str">
            <v/>
          </cell>
        </row>
        <row r="1488">
          <cell r="B1488">
            <v>67856</v>
          </cell>
          <cell r="C1488">
            <v>100</v>
          </cell>
          <cell r="D1488" t="str">
            <v>TD Banknorth 2014</v>
          </cell>
          <cell r="E1488" t="str">
            <v>Connecticut Court</v>
          </cell>
          <cell r="F1488" t="str">
            <v>Connecticut Court, LLC</v>
          </cell>
          <cell r="G1488" t="str">
            <v>Clinton County Chaper NYSARC, Inc</v>
          </cell>
          <cell r="H1488" t="str">
            <v>Jessica Polak</v>
          </cell>
          <cell r="I1488" t="str">
            <v>Tracey Ferrara</v>
          </cell>
          <cell r="J1488" t="str">
            <v>EFPR Group</v>
          </cell>
          <cell r="K1488">
            <v>43084</v>
          </cell>
          <cell r="L1488" t="str">
            <v/>
          </cell>
          <cell r="M1488" t="str">
            <v>2033</v>
          </cell>
          <cell r="N1488" t="str">
            <v>New</v>
          </cell>
          <cell r="O1488">
            <v>43480</v>
          </cell>
          <cell r="P1488">
            <v>43490</v>
          </cell>
          <cell r="Q1488" t="str">
            <v>YES</v>
          </cell>
          <cell r="R1488">
            <v>2019</v>
          </cell>
          <cell r="S1488">
            <v>2019</v>
          </cell>
          <cell r="T1488"/>
          <cell r="U1488" t="str">
            <v>Yes</v>
          </cell>
          <cell r="V1488" t="str">
            <v>Yes</v>
          </cell>
          <cell r="W1488" t="str">
            <v>No</v>
          </cell>
        </row>
        <row r="1489">
          <cell r="B1489">
            <v>67877</v>
          </cell>
          <cell r="C1489">
            <v>100</v>
          </cell>
          <cell r="D1489" t="str">
            <v>NEF 2017</v>
          </cell>
          <cell r="E1489" t="str">
            <v>Mary Shepherd Home</v>
          </cell>
          <cell r="F1489" t="str">
            <v>Shepherd Home Limited Partnership</v>
          </cell>
          <cell r="G1489" t="str">
            <v>Columbus House, Inc.</v>
          </cell>
          <cell r="H1489" t="str">
            <v>Kimberly Pereira</v>
          </cell>
          <cell r="I1489" t="str">
            <v>Tracey Ferrara</v>
          </cell>
          <cell r="J1489" t="str">
            <v>BlumShapiro</v>
          </cell>
          <cell r="K1489">
            <v>43228</v>
          </cell>
          <cell r="L1489" t="str">
            <v/>
          </cell>
          <cell r="M1489" t="str">
            <v>2033</v>
          </cell>
          <cell r="N1489" t="str">
            <v>Historic Rehab</v>
          </cell>
          <cell r="O1489">
            <v>43497</v>
          </cell>
          <cell r="P1489">
            <v>43524</v>
          </cell>
          <cell r="Q1489" t="str">
            <v>YES</v>
          </cell>
          <cell r="R1489" t="str">
            <v>YEAR OF PIS</v>
          </cell>
          <cell r="S1489">
            <v>2019</v>
          </cell>
          <cell r="T1489" t="str">
            <v>No</v>
          </cell>
          <cell r="U1489" t="str">
            <v>Yes</v>
          </cell>
          <cell r="V1489" t="str">
            <v>Yes</v>
          </cell>
          <cell r="W1489" t="str">
            <v/>
          </cell>
        </row>
        <row r="1490">
          <cell r="B1490">
            <v>67878</v>
          </cell>
          <cell r="C1490">
            <v>24.77</v>
          </cell>
          <cell r="D1490" t="str">
            <v>Compass SIF I</v>
          </cell>
          <cell r="E1490" t="str">
            <v>Urban Living on Fillmore</v>
          </cell>
          <cell r="F1490" t="str">
            <v>609 N. Second Avenue, LP</v>
          </cell>
          <cell r="G1490" t="str">
            <v>Native American Connections, Inc.</v>
          </cell>
          <cell r="H1490" t="str">
            <v>Wade Okada</v>
          </cell>
          <cell r="I1490" t="str">
            <v>Laura Pishion</v>
          </cell>
          <cell r="J1490" t="str">
            <v>Eide Bailly LLP (Fargo/Bismarck)</v>
          </cell>
          <cell r="K1490">
            <v>43167</v>
          </cell>
          <cell r="L1490" t="str">
            <v/>
          </cell>
          <cell r="M1490" t="str">
            <v>2033</v>
          </cell>
          <cell r="N1490" t="str">
            <v>New</v>
          </cell>
          <cell r="O1490">
            <v>43630</v>
          </cell>
          <cell r="P1490">
            <v>43706</v>
          </cell>
          <cell r="Q1490" t="str">
            <v>YES</v>
          </cell>
          <cell r="R1490" t="str">
            <v>YEAR OF PIS</v>
          </cell>
          <cell r="S1490">
            <v>2019</v>
          </cell>
          <cell r="T1490" t="str">
            <v>No</v>
          </cell>
          <cell r="U1490" t="str">
            <v>Yes</v>
          </cell>
          <cell r="V1490" t="str">
            <v>Yes</v>
          </cell>
          <cell r="W1490" t="str">
            <v/>
          </cell>
        </row>
        <row r="1491">
          <cell r="B1491">
            <v>67878</v>
          </cell>
          <cell r="C1491">
            <v>75.23</v>
          </cell>
          <cell r="D1491" t="str">
            <v>HEF XIV</v>
          </cell>
          <cell r="E1491" t="str">
            <v>Urban Living on Fillmore</v>
          </cell>
          <cell r="F1491" t="str">
            <v>609 N. Second Avenue, LP</v>
          </cell>
          <cell r="G1491" t="str">
            <v>Native American Connections, Inc.</v>
          </cell>
          <cell r="H1491" t="str">
            <v>Wade Okada</v>
          </cell>
          <cell r="I1491" t="str">
            <v>Laura Pishion</v>
          </cell>
          <cell r="J1491" t="str">
            <v>Eide Bailly LLP (Fargo/Bismarck)</v>
          </cell>
          <cell r="K1491">
            <v>43167</v>
          </cell>
          <cell r="L1491" t="str">
            <v/>
          </cell>
          <cell r="M1491" t="str">
            <v>2033</v>
          </cell>
          <cell r="N1491" t="str">
            <v>New</v>
          </cell>
          <cell r="O1491">
            <v>43630</v>
          </cell>
          <cell r="P1491">
            <v>43706</v>
          </cell>
          <cell r="Q1491" t="str">
            <v>YES</v>
          </cell>
          <cell r="R1491" t="str">
            <v>YEAR OF PIS</v>
          </cell>
          <cell r="S1491">
            <v>2019</v>
          </cell>
          <cell r="T1491" t="str">
            <v>No</v>
          </cell>
          <cell r="U1491" t="str">
            <v>Yes</v>
          </cell>
          <cell r="V1491" t="str">
            <v>Yes</v>
          </cell>
          <cell r="W1491" t="str">
            <v/>
          </cell>
        </row>
        <row r="1492">
          <cell r="B1492">
            <v>67879</v>
          </cell>
          <cell r="C1492">
            <v>100</v>
          </cell>
          <cell r="D1492" t="str">
            <v>MS SIF V</v>
          </cell>
          <cell r="E1492" t="str">
            <v>Great River Landing</v>
          </cell>
          <cell r="F1492" t="str">
            <v>Great River Landing Housing LP</v>
          </cell>
          <cell r="G1492" t="str">
            <v>Beacon Interfaith Housing Collaborative</v>
          </cell>
          <cell r="H1492" t="str">
            <v>Kelly Wiegman</v>
          </cell>
          <cell r="I1492" t="str">
            <v>Jennifer Rivera</v>
          </cell>
          <cell r="J1492" t="str">
            <v>Mahoney Ulbrich Christiansen Russ</v>
          </cell>
          <cell r="K1492">
            <v>43266</v>
          </cell>
          <cell r="L1492" t="str">
            <v/>
          </cell>
          <cell r="M1492" t="str">
            <v>2033</v>
          </cell>
          <cell r="N1492" t="str">
            <v>New</v>
          </cell>
          <cell r="O1492">
            <v>43641</v>
          </cell>
          <cell r="P1492">
            <v>43700</v>
          </cell>
          <cell r="Q1492" t="str">
            <v>YES</v>
          </cell>
          <cell r="R1492" t="str">
            <v>YEAR OF PIS</v>
          </cell>
          <cell r="S1492">
            <v>2019</v>
          </cell>
          <cell r="T1492" t="str">
            <v>No</v>
          </cell>
          <cell r="U1492" t="str">
            <v>Yes</v>
          </cell>
          <cell r="V1492" t="str">
            <v>Yes</v>
          </cell>
          <cell r="W1492" t="str">
            <v/>
          </cell>
        </row>
        <row r="1493">
          <cell r="B1493">
            <v>67905</v>
          </cell>
          <cell r="C1493">
            <v>100</v>
          </cell>
          <cell r="D1493" t="str">
            <v>NEF 2017</v>
          </cell>
          <cell r="E1493" t="str">
            <v>Flats at Two Creeks</v>
          </cell>
          <cell r="F1493" t="str">
            <v>The Flats at Two Creeks LLLP</v>
          </cell>
          <cell r="G1493" t="str">
            <v>Archway Investment Corporation, Inc.</v>
          </cell>
          <cell r="H1493" t="str">
            <v>Melanie Niemeyer</v>
          </cell>
          <cell r="I1493" t="str">
            <v>Laura Pishion</v>
          </cell>
          <cell r="J1493" t="str">
            <v>Eide Bailly LLP (Fargo/Bismarck)</v>
          </cell>
          <cell r="K1493">
            <v>43293</v>
          </cell>
          <cell r="L1493" t="str">
            <v/>
          </cell>
          <cell r="M1493" t="str">
            <v>2035</v>
          </cell>
          <cell r="N1493" t="str">
            <v>New</v>
          </cell>
          <cell r="O1493">
            <v>43800</v>
          </cell>
          <cell r="P1493">
            <v>43812</v>
          </cell>
          <cell r="Q1493" t="str">
            <v>YES</v>
          </cell>
          <cell r="R1493" t="str">
            <v>YEAR OF PIS</v>
          </cell>
          <cell r="S1493">
            <v>2019</v>
          </cell>
          <cell r="T1493" t="str">
            <v/>
          </cell>
          <cell r="U1493" t="str">
            <v>Yes</v>
          </cell>
          <cell r="V1493" t="str">
            <v>Yes</v>
          </cell>
          <cell r="W1493" t="str">
            <v/>
          </cell>
        </row>
        <row r="1494">
          <cell r="B1494">
            <v>67907</v>
          </cell>
          <cell r="C1494">
            <v>100</v>
          </cell>
          <cell r="D1494" t="str">
            <v>MS SIF V</v>
          </cell>
          <cell r="E1494" t="str">
            <v>Palm Terrace (aka Lindsay Village)</v>
          </cell>
          <cell r="F1494" t="str">
            <v>Palm Terrace LP, L.P.</v>
          </cell>
          <cell r="G1494" t="str">
            <v>Self Help Enterprises (CA)</v>
          </cell>
          <cell r="H1494" t="str">
            <v>Wade Okada</v>
          </cell>
          <cell r="I1494" t="str">
            <v>Laura Pishion</v>
          </cell>
          <cell r="J1494" t="str">
            <v>Thomas Tomaszewski, CPA - El Dorado Hills</v>
          </cell>
          <cell r="K1494">
            <v>42989</v>
          </cell>
          <cell r="L1494" t="str">
            <v/>
          </cell>
          <cell r="M1494" t="str">
            <v>2032</v>
          </cell>
          <cell r="N1494" t="str">
            <v>New</v>
          </cell>
          <cell r="O1494">
            <v>43344</v>
          </cell>
          <cell r="P1494">
            <v>43361</v>
          </cell>
          <cell r="Q1494" t="str">
            <v>YES</v>
          </cell>
          <cell r="R1494">
            <v>2018</v>
          </cell>
          <cell r="S1494">
            <v>2018</v>
          </cell>
          <cell r="T1494" t="str">
            <v>Yes</v>
          </cell>
          <cell r="U1494" t="str">
            <v>Yes</v>
          </cell>
          <cell r="V1494" t="str">
            <v>Yes</v>
          </cell>
          <cell r="W1494" t="str">
            <v/>
          </cell>
        </row>
        <row r="1495">
          <cell r="B1495">
            <v>67908</v>
          </cell>
          <cell r="C1495">
            <v>100</v>
          </cell>
          <cell r="D1495" t="str">
            <v>BOACHIF X</v>
          </cell>
          <cell r="E1495" t="str">
            <v>Plateau Ridge</v>
          </cell>
          <cell r="F1495" t="str">
            <v>Plateau Ridge Senior Housing Limited Partnership</v>
          </cell>
          <cell r="G1495" t="str">
            <v>National Church Residences</v>
          </cell>
          <cell r="H1495" t="str">
            <v>Alyssa Brown</v>
          </cell>
          <cell r="I1495" t="str">
            <v>Jennifer Rivera</v>
          </cell>
          <cell r="J1495" t="str">
            <v>Dauby O' Connor &amp; Zaleski LLC</v>
          </cell>
          <cell r="K1495">
            <v>43251</v>
          </cell>
          <cell r="L1495" t="str">
            <v/>
          </cell>
          <cell r="M1495" t="str">
            <v>2033</v>
          </cell>
          <cell r="N1495" t="str">
            <v>Substantial Rehab</v>
          </cell>
          <cell r="O1495">
            <v>43678</v>
          </cell>
          <cell r="P1495">
            <v>43714</v>
          </cell>
          <cell r="Q1495" t="str">
            <v>YES</v>
          </cell>
          <cell r="R1495" t="str">
            <v>YEAR OF PIS</v>
          </cell>
          <cell r="S1495">
            <v>2018</v>
          </cell>
          <cell r="T1495" t="str">
            <v>Yes</v>
          </cell>
          <cell r="U1495" t="str">
            <v>Yes</v>
          </cell>
          <cell r="V1495" t="str">
            <v>Yes</v>
          </cell>
          <cell r="W1495" t="str">
            <v/>
          </cell>
        </row>
        <row r="1496">
          <cell r="B1496">
            <v>67909</v>
          </cell>
          <cell r="C1496">
            <v>100</v>
          </cell>
          <cell r="D1496" t="str">
            <v>ACD Midwest Fund I LP</v>
          </cell>
          <cell r="E1496" t="str">
            <v>Bergamot Brass Works</v>
          </cell>
          <cell r="F1496" t="str">
            <v>Gen Cap Delavan 73, LLC</v>
          </cell>
          <cell r="G1496" t="str">
            <v>General Capital Group</v>
          </cell>
          <cell r="H1496" t="str">
            <v>Kelly Wiegman</v>
          </cell>
          <cell r="I1496" t="str">
            <v>Jennifer Rivera</v>
          </cell>
          <cell r="J1496" t="str">
            <v>SVA Certified Public Accountants</v>
          </cell>
          <cell r="K1496">
            <v>43483</v>
          </cell>
          <cell r="L1496" t="str">
            <v/>
          </cell>
          <cell r="M1496" t="str">
            <v>2034</v>
          </cell>
          <cell r="N1496" t="str">
            <v>Historic Rehab</v>
          </cell>
          <cell r="O1496">
            <v>43969</v>
          </cell>
          <cell r="P1496">
            <v>43980</v>
          </cell>
          <cell r="Q1496" t="str">
            <v>YES</v>
          </cell>
          <cell r="R1496" t="str">
            <v>YEAR OF PIS</v>
          </cell>
          <cell r="S1496"/>
          <cell r="T1496"/>
          <cell r="U1496" t="str">
            <v>No</v>
          </cell>
          <cell r="V1496" t="str">
            <v>Yes</v>
          </cell>
          <cell r="W1496" t="str">
            <v/>
          </cell>
        </row>
        <row r="1497">
          <cell r="B1497">
            <v>67913</v>
          </cell>
          <cell r="C1497">
            <v>100</v>
          </cell>
          <cell r="D1497" t="str">
            <v>TD Banknorth 2014</v>
          </cell>
          <cell r="E1497" t="str">
            <v>Maplewoods</v>
          </cell>
          <cell r="F1497" t="str">
            <v>Maplewood, L.P.</v>
          </cell>
          <cell r="G1497" t="str">
            <v>SWAP, Inc.</v>
          </cell>
          <cell r="H1497" t="str">
            <v>Kimberly Pereira</v>
          </cell>
          <cell r="I1497" t="str">
            <v>Tracey Ferrara</v>
          </cell>
          <cell r="J1497" t="str">
            <v>Damiano, Burk &amp; Nuttall, P.C.</v>
          </cell>
          <cell r="K1497">
            <v>43059</v>
          </cell>
          <cell r="L1497" t="str">
            <v/>
          </cell>
          <cell r="M1497" t="str">
            <v>2034</v>
          </cell>
          <cell r="N1497" t="str">
            <v>New</v>
          </cell>
          <cell r="O1497">
            <v>43524</v>
          </cell>
          <cell r="P1497">
            <v>43522</v>
          </cell>
          <cell r="Q1497" t="str">
            <v>YES</v>
          </cell>
          <cell r="R1497">
            <v>2019</v>
          </cell>
          <cell r="S1497">
            <v>2019</v>
          </cell>
          <cell r="T1497"/>
          <cell r="U1497" t="str">
            <v>Yes</v>
          </cell>
          <cell r="V1497" t="str">
            <v>Yes</v>
          </cell>
          <cell r="W1497" t="str">
            <v>Yes</v>
          </cell>
        </row>
        <row r="1498">
          <cell r="B1498">
            <v>67914</v>
          </cell>
          <cell r="C1498">
            <v>100</v>
          </cell>
          <cell r="D1498" t="str">
            <v>CIBC Bank USA Housing Fund</v>
          </cell>
          <cell r="E1498" t="str">
            <v>Diversey Manor Apts</v>
          </cell>
          <cell r="F1498" t="str">
            <v>5525 W Diversey Manor Apartments LLC</v>
          </cell>
          <cell r="G1498" t="str">
            <v>Metropolitan Housing Development Corporation</v>
          </cell>
          <cell r="H1498" t="str">
            <v>Zoila Natera-Sandoval</v>
          </cell>
          <cell r="I1498" t="str">
            <v>Jennifer Rivera</v>
          </cell>
          <cell r="J1498" t="str">
            <v>RubinBrown LLP (Chicago)</v>
          </cell>
          <cell r="K1498">
            <v>43014</v>
          </cell>
          <cell r="L1498" t="str">
            <v/>
          </cell>
          <cell r="M1498" t="str">
            <v>2034</v>
          </cell>
          <cell r="N1498" t="str">
            <v>New</v>
          </cell>
          <cell r="O1498">
            <v>43502</v>
          </cell>
          <cell r="P1498">
            <v>43606</v>
          </cell>
          <cell r="Q1498" t="str">
            <v>YES</v>
          </cell>
          <cell r="R1498">
            <v>2019</v>
          </cell>
          <cell r="S1498">
            <v>2019</v>
          </cell>
          <cell r="T1498"/>
          <cell r="U1498" t="str">
            <v>Yes</v>
          </cell>
          <cell r="V1498" t="str">
            <v>Yes</v>
          </cell>
          <cell r="W1498" t="str">
            <v>Yes</v>
          </cell>
        </row>
        <row r="1499">
          <cell r="B1499">
            <v>67919</v>
          </cell>
          <cell r="C1499">
            <v>100</v>
          </cell>
          <cell r="D1499" t="str">
            <v>NEF 2019</v>
          </cell>
          <cell r="E1499" t="str">
            <v>Wasserman Redevelopment</v>
          </cell>
          <cell r="F1499" t="str">
            <v>Wasserman Redevelopment, LLC</v>
          </cell>
          <cell r="G1499" t="str">
            <v>Housing Authority of the City of Sheboygan, Wisconsin</v>
          </cell>
          <cell r="H1499" t="str">
            <v>Kelly Wiegman</v>
          </cell>
          <cell r="I1499" t="str">
            <v>Jennifer Rivera</v>
          </cell>
          <cell r="J1499" t="str">
            <v>SVA Certified Public Accountants</v>
          </cell>
          <cell r="K1499">
            <v>43643</v>
          </cell>
          <cell r="L1499" t="str">
            <v/>
          </cell>
          <cell r="M1499" t="str">
            <v>2035</v>
          </cell>
          <cell r="N1499" t="str">
            <v>Substantial Rehab</v>
          </cell>
          <cell r="O1499">
            <v>44187</v>
          </cell>
          <cell r="P1499">
            <v>43831</v>
          </cell>
          <cell r="Q1499" t="str">
            <v>YES</v>
          </cell>
          <cell r="R1499" t="str">
            <v>YEAR OF PIS</v>
          </cell>
          <cell r="S1499">
            <v>2019</v>
          </cell>
          <cell r="T1499"/>
          <cell r="U1499" t="str">
            <v>Yes</v>
          </cell>
          <cell r="V1499" t="str">
            <v>Yes</v>
          </cell>
          <cell r="W1499" t="str">
            <v/>
          </cell>
        </row>
        <row r="1500">
          <cell r="B1500">
            <v>67921</v>
          </cell>
          <cell r="C1500">
            <v>100</v>
          </cell>
          <cell r="D1500" t="str">
            <v>NEF 2019</v>
          </cell>
          <cell r="E1500" t="str">
            <v>Hickory Way Apartments</v>
          </cell>
          <cell r="F1500" t="str">
            <v>Hickory Way Apartments Limited Dividend Housing Association Limited Partnership</v>
          </cell>
          <cell r="G1500" t="str">
            <v>Avalon Housing, Inc. (MI)</v>
          </cell>
          <cell r="H1500" t="str">
            <v>Zoila Natera-Sandoval</v>
          </cell>
          <cell r="I1500" t="str">
            <v>Jennifer Rivera</v>
          </cell>
          <cell r="J1500" t="str">
            <v>Polk and Associates PLC</v>
          </cell>
          <cell r="K1500">
            <v>43609</v>
          </cell>
          <cell r="L1500" t="str">
            <v/>
          </cell>
          <cell r="M1500" t="str">
            <v>2035</v>
          </cell>
          <cell r="N1500" t="str">
            <v>New</v>
          </cell>
          <cell r="O1500">
            <v>44013</v>
          </cell>
          <cell r="P1500" t="str">
            <v/>
          </cell>
          <cell r="Q1500" t="str">
            <v>YES</v>
          </cell>
          <cell r="R1500" t="str">
            <v>YEAR OF PIS</v>
          </cell>
          <cell r="S1500"/>
          <cell r="T1500"/>
          <cell r="U1500" t="str">
            <v>No</v>
          </cell>
          <cell r="V1500" t="str">
            <v>No</v>
          </cell>
          <cell r="W1500" t="str">
            <v/>
          </cell>
        </row>
        <row r="1501">
          <cell r="B1501">
            <v>67938</v>
          </cell>
          <cell r="C1501">
            <v>100</v>
          </cell>
          <cell r="D1501" t="str">
            <v>NEF 2018</v>
          </cell>
          <cell r="E1501" t="str">
            <v>Village of Kalamazoo aka Lilac Hills</v>
          </cell>
          <cell r="F1501" t="str">
            <v>VOK Limitied Dividend Housing Association LLC</v>
          </cell>
          <cell r="G1501" t="str">
            <v>Hope Network</v>
          </cell>
          <cell r="H1501" t="str">
            <v>Erica Arellano</v>
          </cell>
          <cell r="I1501" t="str">
            <v>Jennifer Rivera</v>
          </cell>
          <cell r="J1501" t="str">
            <v>Beene, Garter &amp; Company</v>
          </cell>
          <cell r="K1501">
            <v>43452</v>
          </cell>
          <cell r="L1501" t="str">
            <v/>
          </cell>
          <cell r="M1501" t="str">
            <v>2033</v>
          </cell>
          <cell r="N1501" t="str">
            <v>Substantial Rehab</v>
          </cell>
          <cell r="O1501">
            <v>43787</v>
          </cell>
          <cell r="P1501">
            <v>43830</v>
          </cell>
          <cell r="Q1501" t="str">
            <v>YES</v>
          </cell>
          <cell r="R1501" t="str">
            <v>YEAR OF PIS</v>
          </cell>
          <cell r="S1501">
            <v>2018</v>
          </cell>
          <cell r="T1501" t="str">
            <v>Yes</v>
          </cell>
          <cell r="U1501" t="str">
            <v>Yes</v>
          </cell>
          <cell r="V1501" t="str">
            <v>Yes</v>
          </cell>
          <cell r="W1501" t="str">
            <v/>
          </cell>
        </row>
        <row r="1502">
          <cell r="B1502">
            <v>67940</v>
          </cell>
          <cell r="C1502">
            <v>100</v>
          </cell>
          <cell r="D1502" t="str">
            <v>MS SIF V</v>
          </cell>
          <cell r="E1502" t="str">
            <v>Park Place Morgan Hill</v>
          </cell>
          <cell r="F1502" t="str">
            <v>EAH Park Place, L.P.</v>
          </cell>
          <cell r="G1502" t="str">
            <v>EAH, Inc.</v>
          </cell>
          <cell r="H1502" t="str">
            <v>Gina Nelson</v>
          </cell>
          <cell r="I1502" t="str">
            <v>Laura Pishion</v>
          </cell>
          <cell r="J1502" t="str">
            <v>Spiteri, Narasky &amp; Daley, LLP</v>
          </cell>
          <cell r="K1502">
            <v>42902</v>
          </cell>
          <cell r="L1502" t="str">
            <v/>
          </cell>
          <cell r="M1502" t="str">
            <v>2033</v>
          </cell>
          <cell r="N1502" t="str">
            <v>Moderate Rehab</v>
          </cell>
          <cell r="O1502">
            <v>43362</v>
          </cell>
          <cell r="P1502">
            <v>43462</v>
          </cell>
          <cell r="Q1502" t="str">
            <v>YES</v>
          </cell>
          <cell r="R1502">
            <v>2018</v>
          </cell>
          <cell r="S1502">
            <v>2018</v>
          </cell>
          <cell r="T1502" t="str">
            <v>Yes</v>
          </cell>
          <cell r="U1502" t="str">
            <v>Yes</v>
          </cell>
          <cell r="V1502" t="str">
            <v>Yes</v>
          </cell>
          <cell r="W1502" t="str">
            <v/>
          </cell>
        </row>
        <row r="1503">
          <cell r="B1503">
            <v>67942</v>
          </cell>
          <cell r="C1503">
            <v>100</v>
          </cell>
          <cell r="D1503" t="str">
            <v>Sun Trust 2015 Secondary</v>
          </cell>
          <cell r="E1503" t="str">
            <v>Princeton Park</v>
          </cell>
          <cell r="F1503" t="str">
            <v>HTG Princeton Park, LLC</v>
          </cell>
          <cell r="G1503" t="str">
            <v xml:space="preserve">Housing Trust Group </v>
          </cell>
          <cell r="H1503" t="str">
            <v>Lisa Days</v>
          </cell>
          <cell r="I1503" t="str">
            <v>Tracey Ferrara</v>
          </cell>
          <cell r="J1503" t="str">
            <v>CohnReznick (Austin)</v>
          </cell>
          <cell r="K1503">
            <v>42951</v>
          </cell>
          <cell r="L1503" t="str">
            <v/>
          </cell>
          <cell r="M1503" t="str">
            <v>2033</v>
          </cell>
          <cell r="N1503" t="str">
            <v>New</v>
          </cell>
          <cell r="O1503">
            <v>43347</v>
          </cell>
          <cell r="P1503">
            <v>43397</v>
          </cell>
          <cell r="Q1503" t="str">
            <v>YES</v>
          </cell>
          <cell r="R1503">
            <v>2018</v>
          </cell>
          <cell r="S1503">
            <v>2018</v>
          </cell>
          <cell r="T1503" t="str">
            <v>Yes</v>
          </cell>
          <cell r="U1503" t="str">
            <v>Yes</v>
          </cell>
          <cell r="V1503" t="str">
            <v>Yes</v>
          </cell>
          <cell r="W1503" t="str">
            <v/>
          </cell>
        </row>
        <row r="1504">
          <cell r="B1504">
            <v>67959</v>
          </cell>
          <cell r="C1504">
            <v>100</v>
          </cell>
          <cell r="D1504" t="str">
            <v>Capital One 2012</v>
          </cell>
          <cell r="E1504" t="str">
            <v>Compass Broadview</v>
          </cell>
          <cell r="F1504" t="str">
            <v>Compass Broadview LLC</v>
          </cell>
          <cell r="G1504" t="str">
            <v>Compass Housing Alliance</v>
          </cell>
          <cell r="H1504" t="str">
            <v>Lisa Robinson</v>
          </cell>
          <cell r="I1504" t="str">
            <v>Laura Pishion</v>
          </cell>
          <cell r="J1504" t="str">
            <v>Clark Nuber P.S.</v>
          </cell>
          <cell r="K1504">
            <v>43083</v>
          </cell>
          <cell r="L1504" t="str">
            <v/>
          </cell>
          <cell r="M1504" t="str">
            <v>2033</v>
          </cell>
          <cell r="N1504" t="str">
            <v>New</v>
          </cell>
          <cell r="O1504">
            <v>43525</v>
          </cell>
          <cell r="P1504">
            <v>43525</v>
          </cell>
          <cell r="Q1504" t="str">
            <v>YES</v>
          </cell>
          <cell r="R1504">
            <v>2019</v>
          </cell>
          <cell r="S1504">
            <v>2019</v>
          </cell>
          <cell r="T1504" t="str">
            <v>No</v>
          </cell>
          <cell r="U1504" t="str">
            <v>Yes</v>
          </cell>
          <cell r="V1504" t="str">
            <v>Yes</v>
          </cell>
          <cell r="W1504" t="str">
            <v/>
          </cell>
        </row>
        <row r="1505">
          <cell r="B1505">
            <v>67968</v>
          </cell>
          <cell r="C1505">
            <v>100</v>
          </cell>
          <cell r="D1505" t="str">
            <v>NEF 2017</v>
          </cell>
          <cell r="E1505" t="str">
            <v>Homestead Palms II (South Homestead Palms)</v>
          </cell>
          <cell r="F1505" t="str">
            <v>Homestead Palms II, LTD</v>
          </cell>
          <cell r="G1505" t="str">
            <v>Tropicana Building II, LLC</v>
          </cell>
          <cell r="H1505" t="str">
            <v>Alyssa Brown</v>
          </cell>
          <cell r="I1505" t="str">
            <v>Jennifer Rivera</v>
          </cell>
          <cell r="J1505" t="str">
            <v>Katopody, LLC</v>
          </cell>
          <cell r="K1505">
            <v>43090</v>
          </cell>
          <cell r="L1505" t="str">
            <v/>
          </cell>
          <cell r="M1505" t="str">
            <v>2033</v>
          </cell>
          <cell r="N1505" t="str">
            <v>New</v>
          </cell>
          <cell r="O1505">
            <v>43344</v>
          </cell>
          <cell r="P1505">
            <v>43320</v>
          </cell>
          <cell r="Q1505" t="str">
            <v>YES</v>
          </cell>
          <cell r="R1505">
            <v>2018</v>
          </cell>
          <cell r="S1505">
            <v>2018</v>
          </cell>
          <cell r="T1505" t="str">
            <v>Yes</v>
          </cell>
          <cell r="U1505" t="str">
            <v>Yes</v>
          </cell>
          <cell r="V1505" t="str">
            <v>Yes</v>
          </cell>
          <cell r="W1505" t="str">
            <v/>
          </cell>
        </row>
        <row r="1506">
          <cell r="B1506">
            <v>67970</v>
          </cell>
          <cell r="C1506">
            <v>100</v>
          </cell>
          <cell r="D1506" t="str">
            <v>BOACHIF X</v>
          </cell>
          <cell r="E1506" t="str">
            <v>PATH Metro Villas Phase 2</v>
          </cell>
          <cell r="F1506" t="str">
            <v>METRO VILLAS PHASE 2 LOS ANGELES, LP</v>
          </cell>
          <cell r="G1506" t="str">
            <v>PATH (fka People Assisting the Homeless)</v>
          </cell>
          <cell r="H1506" t="str">
            <v>Malcolm Wells</v>
          </cell>
          <cell r="I1506" t="str">
            <v>Laura Pishion</v>
          </cell>
          <cell r="J1506" t="str">
            <v/>
          </cell>
          <cell r="K1506">
            <v>43083</v>
          </cell>
          <cell r="L1506" t="str">
            <v/>
          </cell>
          <cell r="M1506" t="str">
            <v>2035</v>
          </cell>
          <cell r="N1506" t="str">
            <v>New</v>
          </cell>
          <cell r="O1506">
            <v>43739</v>
          </cell>
          <cell r="P1506">
            <v>43980</v>
          </cell>
          <cell r="Q1506" t="str">
            <v>NO</v>
          </cell>
          <cell r="R1506" t="str">
            <v/>
          </cell>
          <cell r="S1506"/>
          <cell r="T1506" t="str">
            <v>No</v>
          </cell>
          <cell r="U1506" t="str">
            <v>No</v>
          </cell>
          <cell r="V1506" t="str">
            <v>No</v>
          </cell>
          <cell r="W1506" t="str">
            <v/>
          </cell>
        </row>
        <row r="1507">
          <cell r="B1507">
            <v>67978</v>
          </cell>
          <cell r="C1507">
            <v>100</v>
          </cell>
          <cell r="D1507" t="str">
            <v>NEF 2018</v>
          </cell>
          <cell r="E1507" t="str">
            <v>Milwaukee Soldiers Home</v>
          </cell>
          <cell r="F1507" t="str">
            <v>National Soldiers Home Residences III, LLC</v>
          </cell>
          <cell r="G1507" t="str">
            <v>Housing Authority of the City of Milwaukee</v>
          </cell>
          <cell r="H1507" t="str">
            <v>Kelly Wiegman</v>
          </cell>
          <cell r="I1507" t="str">
            <v>Jennifer Rivera</v>
          </cell>
          <cell r="J1507" t="str">
            <v>Baker Tilly Virchow Krause, LLP (Madison)</v>
          </cell>
          <cell r="K1507">
            <v>43727</v>
          </cell>
          <cell r="L1507" t="str">
            <v/>
          </cell>
          <cell r="M1507" t="str">
            <v>2036</v>
          </cell>
          <cell r="N1507" t="str">
            <v>Historic Rehab</v>
          </cell>
          <cell r="O1507">
            <v>44247</v>
          </cell>
          <cell r="P1507" t="str">
            <v/>
          </cell>
          <cell r="Q1507" t="str">
            <v>YES</v>
          </cell>
          <cell r="R1507" t="str">
            <v>YEAR OF PIS</v>
          </cell>
          <cell r="S1507"/>
          <cell r="T1507"/>
          <cell r="U1507" t="str">
            <v>No</v>
          </cell>
          <cell r="V1507" t="str">
            <v>No</v>
          </cell>
          <cell r="W1507" t="str">
            <v/>
          </cell>
        </row>
        <row r="1508">
          <cell r="B1508">
            <v>67980</v>
          </cell>
          <cell r="C1508">
            <v>100</v>
          </cell>
          <cell r="D1508" t="str">
            <v>ACD Midwest Fund I LP</v>
          </cell>
          <cell r="E1508" t="str">
            <v>River Glen Apartments</v>
          </cell>
          <cell r="F1508" t="str">
            <v>River Glen Apartments, LP</v>
          </cell>
          <cell r="G1508" t="str">
            <v>Village Capital Corporation</v>
          </cell>
          <cell r="H1508" t="str">
            <v>Kelly Wiegman</v>
          </cell>
          <cell r="I1508" t="str">
            <v>Jennifer Rivera</v>
          </cell>
          <cell r="J1508" t="str">
            <v>Dauby O' Connor &amp; Zaleski LLC</v>
          </cell>
          <cell r="K1508">
            <v>42877</v>
          </cell>
          <cell r="L1508" t="str">
            <v/>
          </cell>
          <cell r="M1508" t="str">
            <v>2033</v>
          </cell>
          <cell r="N1508" t="str">
            <v>New</v>
          </cell>
          <cell r="O1508">
            <v>43466</v>
          </cell>
          <cell r="P1508">
            <v>43790</v>
          </cell>
          <cell r="Q1508" t="str">
            <v>YES</v>
          </cell>
          <cell r="R1508" t="str">
            <v>YEAR OF PIS</v>
          </cell>
          <cell r="S1508">
            <v>2019</v>
          </cell>
          <cell r="T1508" t="str">
            <v>No</v>
          </cell>
          <cell r="U1508" t="str">
            <v>Yes</v>
          </cell>
          <cell r="V1508" t="str">
            <v>Yes</v>
          </cell>
          <cell r="W1508" t="str">
            <v/>
          </cell>
        </row>
        <row r="1509">
          <cell r="B1509">
            <v>67986</v>
          </cell>
          <cell r="C1509">
            <v>100</v>
          </cell>
          <cell r="D1509" t="str">
            <v>CEF 2017</v>
          </cell>
          <cell r="E1509" t="str">
            <v>Mission Trails</v>
          </cell>
          <cell r="F1509" t="str">
            <v>Mission Trail LE LP</v>
          </cell>
          <cell r="G1509" t="str">
            <v>C and C Development Co., LLC</v>
          </cell>
          <cell r="H1509" t="str">
            <v>Gina Nelson</v>
          </cell>
          <cell r="I1509" t="str">
            <v>Laura Pishion</v>
          </cell>
          <cell r="J1509" t="str">
            <v>Keller &amp; Associates, LLP</v>
          </cell>
          <cell r="K1509">
            <v>43244</v>
          </cell>
          <cell r="L1509" t="str">
            <v/>
          </cell>
          <cell r="M1509" t="str">
            <v>2035</v>
          </cell>
          <cell r="N1509" t="str">
            <v>New</v>
          </cell>
          <cell r="O1509">
            <v>43769</v>
          </cell>
          <cell r="P1509">
            <v>43908</v>
          </cell>
          <cell r="Q1509" t="str">
            <v>YES</v>
          </cell>
          <cell r="R1509" t="str">
            <v>YEAR OF PIS</v>
          </cell>
          <cell r="S1509"/>
          <cell r="T1509" t="str">
            <v>No</v>
          </cell>
          <cell r="U1509" t="str">
            <v>No</v>
          </cell>
          <cell r="V1509" t="str">
            <v>No</v>
          </cell>
          <cell r="W1509" t="str">
            <v/>
          </cell>
        </row>
        <row r="1510">
          <cell r="B1510">
            <v>67987</v>
          </cell>
          <cell r="C1510">
            <v>100</v>
          </cell>
          <cell r="D1510" t="str">
            <v>NEF 2017</v>
          </cell>
          <cell r="E1510" t="str">
            <v>Parker Place</v>
          </cell>
          <cell r="F1510" t="str">
            <v>Parker Place, LP</v>
          </cell>
          <cell r="G1510" t="str">
            <v>TWG Development, LLC</v>
          </cell>
          <cell r="H1510" t="str">
            <v>Molly Gillis</v>
          </cell>
          <cell r="I1510" t="str">
            <v>Jennifer Rivera</v>
          </cell>
          <cell r="J1510" t="str">
            <v>Barnes, Dennig &amp; Co., Ltd</v>
          </cell>
          <cell r="K1510">
            <v>43166</v>
          </cell>
          <cell r="L1510" t="str">
            <v/>
          </cell>
          <cell r="M1510" t="str">
            <v>2033</v>
          </cell>
          <cell r="N1510" t="str">
            <v>New</v>
          </cell>
          <cell r="O1510">
            <v>43531</v>
          </cell>
          <cell r="P1510">
            <v>43584</v>
          </cell>
          <cell r="Q1510" t="str">
            <v>YES</v>
          </cell>
          <cell r="R1510" t="str">
            <v>YEAR OF PIS</v>
          </cell>
          <cell r="S1510">
            <v>2019</v>
          </cell>
          <cell r="T1510" t="str">
            <v>No</v>
          </cell>
          <cell r="U1510" t="str">
            <v>Yes</v>
          </cell>
          <cell r="V1510" t="str">
            <v>Yes</v>
          </cell>
          <cell r="W1510" t="str">
            <v/>
          </cell>
        </row>
        <row r="1511">
          <cell r="B1511">
            <v>67988</v>
          </cell>
          <cell r="C1511">
            <v>100</v>
          </cell>
          <cell r="D1511" t="str">
            <v>ACD Midwest Fund I LP</v>
          </cell>
          <cell r="E1511" t="str">
            <v>Anathoth Gardens</v>
          </cell>
          <cell r="F1511" t="str">
            <v>Anathoth Gardens 2 LP</v>
          </cell>
          <cell r="G1511" t="str">
            <v>Evergreen Real Estate Group</v>
          </cell>
          <cell r="H1511" t="str">
            <v>Eileen Kelly</v>
          </cell>
          <cell r="I1511" t="str">
            <v>Jennifer Rivera</v>
          </cell>
          <cell r="J1511" t="str">
            <v>RubinBrown LLP (Chicago)</v>
          </cell>
          <cell r="K1511">
            <v>43040</v>
          </cell>
          <cell r="L1511" t="str">
            <v/>
          </cell>
          <cell r="M1511" t="str">
            <v>2033</v>
          </cell>
          <cell r="N1511" t="str">
            <v>Moderate Rehab</v>
          </cell>
          <cell r="O1511">
            <v>43132</v>
          </cell>
          <cell r="P1511">
            <v>43101</v>
          </cell>
          <cell r="Q1511" t="str">
            <v>YES</v>
          </cell>
          <cell r="R1511">
            <v>2018</v>
          </cell>
          <cell r="S1511">
            <v>2018</v>
          </cell>
          <cell r="T1511" t="str">
            <v>Yes</v>
          </cell>
          <cell r="U1511" t="str">
            <v>Yes</v>
          </cell>
          <cell r="V1511" t="str">
            <v>Yes</v>
          </cell>
          <cell r="W1511" t="str">
            <v/>
          </cell>
        </row>
        <row r="1512">
          <cell r="B1512">
            <v>67991</v>
          </cell>
          <cell r="C1512">
            <v>85.12</v>
          </cell>
          <cell r="D1512" t="str">
            <v>CIBC Bank USA Housing Fund</v>
          </cell>
          <cell r="E1512" t="str">
            <v>Larkin Center Apartments</v>
          </cell>
          <cell r="F1512" t="str">
            <v>Larkin, LP</v>
          </cell>
          <cell r="G1512" t="str">
            <v>Full Circle Communities, Inc.</v>
          </cell>
          <cell r="H1512" t="str">
            <v>Jennifer Rivera</v>
          </cell>
          <cell r="I1512" t="str">
            <v>Jennifer Rivera</v>
          </cell>
          <cell r="J1512" t="str">
            <v>Dauby O' Connor &amp; Zaleski LLC</v>
          </cell>
          <cell r="K1512">
            <v>43767</v>
          </cell>
          <cell r="L1512" t="str">
            <v/>
          </cell>
          <cell r="M1512" t="str">
            <v>2036</v>
          </cell>
          <cell r="N1512" t="str">
            <v>Historic Rehab</v>
          </cell>
          <cell r="O1512">
            <v>44194</v>
          </cell>
          <cell r="P1512" t="str">
            <v/>
          </cell>
          <cell r="Q1512" t="str">
            <v>YES</v>
          </cell>
          <cell r="R1512" t="str">
            <v>YEAR OF PIS</v>
          </cell>
          <cell r="S1512">
            <v>2019</v>
          </cell>
          <cell r="T1512"/>
          <cell r="U1512" t="str">
            <v>Yes</v>
          </cell>
          <cell r="V1512" t="str">
            <v>Yes</v>
          </cell>
          <cell r="W1512" t="str">
            <v>Yes</v>
          </cell>
        </row>
        <row r="1513">
          <cell r="B1513">
            <v>67991</v>
          </cell>
          <cell r="C1513">
            <v>14.88</v>
          </cell>
          <cell r="D1513" t="str">
            <v>NEF 2019</v>
          </cell>
          <cell r="E1513" t="str">
            <v>Larkin Center Apartments</v>
          </cell>
          <cell r="F1513" t="str">
            <v>Larkin, LP</v>
          </cell>
          <cell r="G1513" t="str">
            <v>Full Circle Communities, Inc.</v>
          </cell>
          <cell r="H1513" t="str">
            <v>Jennifer Rivera</v>
          </cell>
          <cell r="I1513" t="str">
            <v>Jennifer Rivera</v>
          </cell>
          <cell r="J1513" t="str">
            <v>Dauby O' Connor &amp; Zaleski LLC</v>
          </cell>
          <cell r="K1513">
            <v>43767</v>
          </cell>
          <cell r="L1513" t="str">
            <v/>
          </cell>
          <cell r="M1513" t="str">
            <v>2036</v>
          </cell>
          <cell r="N1513" t="str">
            <v>Historic Rehab</v>
          </cell>
          <cell r="O1513">
            <v>44194</v>
          </cell>
          <cell r="P1513" t="str">
            <v/>
          </cell>
          <cell r="Q1513" t="str">
            <v>YES</v>
          </cell>
          <cell r="R1513" t="str">
            <v>YEAR OF PIS</v>
          </cell>
          <cell r="S1513">
            <v>2019</v>
          </cell>
          <cell r="T1513"/>
          <cell r="U1513" t="str">
            <v>Yes</v>
          </cell>
          <cell r="V1513" t="str">
            <v>Yes</v>
          </cell>
          <cell r="W1513" t="str">
            <v>Yes</v>
          </cell>
        </row>
        <row r="1514">
          <cell r="B1514">
            <v>67994</v>
          </cell>
          <cell r="C1514">
            <v>100</v>
          </cell>
          <cell r="D1514" t="str">
            <v>CEF 2018</v>
          </cell>
          <cell r="E1514" t="str">
            <v>Britton Court</v>
          </cell>
          <cell r="F1514" t="str">
            <v>Mercy Housing California 74, L.P.</v>
          </cell>
          <cell r="G1514" t="str">
            <v>Mercy Housing, Inc.</v>
          </cell>
          <cell r="H1514" t="str">
            <v>Malcolm Wells</v>
          </cell>
          <cell r="I1514" t="str">
            <v>Laura Pishion</v>
          </cell>
          <cell r="J1514" t="str">
            <v>CohnReznick (Charlotte)</v>
          </cell>
          <cell r="K1514">
            <v>43069</v>
          </cell>
          <cell r="L1514" t="str">
            <v/>
          </cell>
          <cell r="M1514" t="str">
            <v>2033</v>
          </cell>
          <cell r="N1514" t="str">
            <v>Moderate Rehab</v>
          </cell>
          <cell r="O1514">
            <v>43593</v>
          </cell>
          <cell r="P1514">
            <v>43466</v>
          </cell>
          <cell r="Q1514" t="str">
            <v>YES</v>
          </cell>
          <cell r="R1514">
            <v>2019</v>
          </cell>
          <cell r="S1514">
            <v>2019</v>
          </cell>
          <cell r="T1514" t="str">
            <v>No</v>
          </cell>
          <cell r="U1514" t="str">
            <v>Yes</v>
          </cell>
          <cell r="V1514" t="str">
            <v>Yes</v>
          </cell>
          <cell r="W1514" t="str">
            <v/>
          </cell>
        </row>
        <row r="1515">
          <cell r="B1515">
            <v>67997</v>
          </cell>
          <cell r="C1515">
            <v>100</v>
          </cell>
          <cell r="D1515" t="str">
            <v>BOACHIF X</v>
          </cell>
          <cell r="E1515" t="str">
            <v>Ebenezer Plaza 1A</v>
          </cell>
          <cell r="F1515" t="str">
            <v>Ebenezer Plaza Owner LLC</v>
          </cell>
          <cell r="G1515" t="str">
            <v xml:space="preserve">Procida </v>
          </cell>
          <cell r="H1515" t="str">
            <v>Rayla Maurin</v>
          </cell>
          <cell r="I1515" t="str">
            <v>Lisa Taylor</v>
          </cell>
          <cell r="J1515" t="str">
            <v>NCheng LLP</v>
          </cell>
          <cell r="K1515">
            <v>43273</v>
          </cell>
          <cell r="L1515" t="str">
            <v/>
          </cell>
          <cell r="M1515" t="str">
            <v>2036</v>
          </cell>
          <cell r="N1515" t="str">
            <v>New</v>
          </cell>
          <cell r="O1515">
            <v>44091</v>
          </cell>
          <cell r="P1515" t="str">
            <v/>
          </cell>
          <cell r="Q1515" t="str">
            <v>YES</v>
          </cell>
          <cell r="R1515" t="str">
            <v>YEAR OF PIS</v>
          </cell>
          <cell r="S1515">
            <v>2019</v>
          </cell>
          <cell r="T1515" t="str">
            <v>No</v>
          </cell>
          <cell r="U1515" t="str">
            <v>Yes</v>
          </cell>
          <cell r="V1515" t="str">
            <v>Yes</v>
          </cell>
          <cell r="W1515" t="str">
            <v/>
          </cell>
        </row>
        <row r="1516">
          <cell r="B1516">
            <v>68001</v>
          </cell>
          <cell r="C1516">
            <v>100</v>
          </cell>
          <cell r="D1516" t="str">
            <v>Capital One 2012</v>
          </cell>
          <cell r="E1516" t="str">
            <v>Vets Village of Carson</v>
          </cell>
          <cell r="F1516" t="str">
            <v>Carson Figueroa Affordable Housing LP</v>
          </cell>
          <cell r="G1516" t="str">
            <v>Thomas Safran and Associates</v>
          </cell>
          <cell r="H1516" t="str">
            <v>Gina Nelson</v>
          </cell>
          <cell r="I1516" t="str">
            <v>Laura Pishion</v>
          </cell>
          <cell r="J1516" t="str">
            <v>Novogradac &amp; Company LLP (Long Beach)</v>
          </cell>
          <cell r="K1516">
            <v>43081</v>
          </cell>
          <cell r="L1516" t="str">
            <v/>
          </cell>
          <cell r="M1516" t="str">
            <v>2034</v>
          </cell>
          <cell r="N1516" t="str">
            <v>New</v>
          </cell>
          <cell r="O1516">
            <v>43739</v>
          </cell>
          <cell r="P1516">
            <v>43788</v>
          </cell>
          <cell r="Q1516" t="str">
            <v>YES</v>
          </cell>
          <cell r="R1516">
            <v>2019</v>
          </cell>
          <cell r="S1516">
            <v>2019</v>
          </cell>
          <cell r="T1516" t="str">
            <v>No</v>
          </cell>
          <cell r="U1516" t="str">
            <v>Yes</v>
          </cell>
          <cell r="V1516" t="str">
            <v>Yes</v>
          </cell>
          <cell r="W1516" t="str">
            <v/>
          </cell>
        </row>
        <row r="1517">
          <cell r="B1517">
            <v>68009</v>
          </cell>
          <cell r="C1517">
            <v>100</v>
          </cell>
          <cell r="D1517" t="str">
            <v>Capital One 2012</v>
          </cell>
          <cell r="E1517" t="str">
            <v>Sun Ridge Apartments</v>
          </cell>
          <cell r="F1517" t="str">
            <v>Monument Boulevard Housing Associates, LP</v>
          </cell>
          <cell r="G1517" t="str">
            <v xml:space="preserve">Community Housing Works </v>
          </cell>
          <cell r="H1517" t="str">
            <v>Malcolm Wells</v>
          </cell>
          <cell r="I1517" t="str">
            <v>Laura Pishion</v>
          </cell>
          <cell r="J1517" t="str">
            <v>Leaf and Cole, LLP</v>
          </cell>
          <cell r="K1517">
            <v>42978</v>
          </cell>
          <cell r="L1517" t="str">
            <v/>
          </cell>
          <cell r="M1517" t="str">
            <v>2032</v>
          </cell>
          <cell r="N1517" t="str">
            <v>Substantial Rehab</v>
          </cell>
          <cell r="O1517">
            <v>43344</v>
          </cell>
          <cell r="P1517">
            <v>42979</v>
          </cell>
          <cell r="Q1517" t="str">
            <v>YES</v>
          </cell>
          <cell r="R1517">
            <v>2019</v>
          </cell>
          <cell r="S1517">
            <v>2019</v>
          </cell>
          <cell r="T1517" t="str">
            <v>No</v>
          </cell>
          <cell r="U1517" t="str">
            <v>Yes</v>
          </cell>
          <cell r="V1517" t="str">
            <v>Yes</v>
          </cell>
          <cell r="W1517" t="str">
            <v/>
          </cell>
        </row>
        <row r="1518">
          <cell r="B1518">
            <v>68010</v>
          </cell>
          <cell r="C1518">
            <v>100</v>
          </cell>
          <cell r="D1518" t="str">
            <v>HEF XV</v>
          </cell>
          <cell r="E1518" t="str">
            <v>Ciclo Apartments</v>
          </cell>
          <cell r="F1518" t="str">
            <v>Ciclo LLLP</v>
          </cell>
          <cell r="G1518" t="str">
            <v>Housing Authority of the City of Boulder, Colorado d/b/a Boulder Housing Partners</v>
          </cell>
          <cell r="H1518" t="str">
            <v>Melanie Niemeyer</v>
          </cell>
          <cell r="I1518" t="str">
            <v>Laura Pishion</v>
          </cell>
          <cell r="J1518" t="str">
            <v>Plante &amp; Moran, LLC (Michigan)</v>
          </cell>
          <cell r="K1518">
            <v>43424</v>
          </cell>
          <cell r="L1518" t="str">
            <v/>
          </cell>
          <cell r="M1518" t="str">
            <v>2035</v>
          </cell>
          <cell r="N1518" t="str">
            <v>New</v>
          </cell>
          <cell r="O1518">
            <v>43862</v>
          </cell>
          <cell r="P1518">
            <v>43973</v>
          </cell>
          <cell r="Q1518" t="str">
            <v>YES</v>
          </cell>
          <cell r="R1518" t="str">
            <v>YEAR OF PIS</v>
          </cell>
          <cell r="S1518"/>
          <cell r="T1518" t="str">
            <v>WAIVED</v>
          </cell>
          <cell r="U1518" t="str">
            <v>WAIVED</v>
          </cell>
          <cell r="V1518" t="str">
            <v>WAIVED</v>
          </cell>
          <cell r="W1518" t="str">
            <v/>
          </cell>
        </row>
        <row r="1519">
          <cell r="B1519">
            <v>68012</v>
          </cell>
          <cell r="C1519">
            <v>100</v>
          </cell>
          <cell r="D1519" t="str">
            <v>Silicon Valley Bank SIF II</v>
          </cell>
          <cell r="E1519" t="str">
            <v>Colma Vets Village</v>
          </cell>
          <cell r="F1519" t="str">
            <v>Mercy Housing California 66, L.P.</v>
          </cell>
          <cell r="G1519" t="str">
            <v>Mercy Housing, Inc.</v>
          </cell>
          <cell r="H1519" t="str">
            <v>Malcolm Wells</v>
          </cell>
          <cell r="I1519" t="str">
            <v>Laura Pishion</v>
          </cell>
          <cell r="J1519" t="str">
            <v>CohnReznick (Charlotte)</v>
          </cell>
          <cell r="K1519">
            <v>43096</v>
          </cell>
          <cell r="L1519" t="str">
            <v/>
          </cell>
          <cell r="M1519" t="str">
            <v>2034</v>
          </cell>
          <cell r="N1519" t="str">
            <v>New</v>
          </cell>
          <cell r="O1519">
            <v>43617</v>
          </cell>
          <cell r="P1519">
            <v>43671</v>
          </cell>
          <cell r="Q1519" t="str">
            <v>YES</v>
          </cell>
          <cell r="R1519">
            <v>2019</v>
          </cell>
          <cell r="S1519">
            <v>2019</v>
          </cell>
          <cell r="T1519" t="str">
            <v>No</v>
          </cell>
          <cell r="U1519" t="str">
            <v>Yes</v>
          </cell>
          <cell r="V1519" t="str">
            <v>Yes</v>
          </cell>
          <cell r="W1519" t="str">
            <v/>
          </cell>
        </row>
        <row r="1520">
          <cell r="B1520">
            <v>68016</v>
          </cell>
          <cell r="C1520">
            <v>100</v>
          </cell>
          <cell r="D1520" t="str">
            <v>CEF 2018</v>
          </cell>
          <cell r="E1520" t="str">
            <v>Sun Valley Senior Veterans Apartments</v>
          </cell>
          <cell r="F1520" t="str">
            <v>Sun Valley Senior Veterans, L.P.</v>
          </cell>
          <cell r="G1520" t="str">
            <v>East Los Angeles Community Corporation (ELACC)</v>
          </cell>
          <cell r="H1520" t="str">
            <v>Malcolm Wells</v>
          </cell>
          <cell r="I1520" t="str">
            <v>Laura Pishion</v>
          </cell>
          <cell r="J1520" t="str">
            <v>CohnReznick (Sacramento)</v>
          </cell>
          <cell r="K1520">
            <v>43123</v>
          </cell>
          <cell r="L1520" t="str">
            <v/>
          </cell>
          <cell r="M1520" t="str">
            <v>2034</v>
          </cell>
          <cell r="N1520" t="str">
            <v>New</v>
          </cell>
          <cell r="O1520">
            <v>43600</v>
          </cell>
          <cell r="P1520">
            <v>43955</v>
          </cell>
          <cell r="Q1520" t="str">
            <v>YES</v>
          </cell>
          <cell r="R1520" t="str">
            <v>YEAR OF PIS</v>
          </cell>
          <cell r="S1520"/>
          <cell r="T1520" t="str">
            <v>No</v>
          </cell>
          <cell r="U1520" t="str">
            <v>No</v>
          </cell>
          <cell r="V1520" t="str">
            <v>Yes</v>
          </cell>
          <cell r="W1520" t="str">
            <v/>
          </cell>
        </row>
        <row r="1521">
          <cell r="B1521">
            <v>68021</v>
          </cell>
          <cell r="C1521">
            <v>14.8</v>
          </cell>
          <cell r="D1521" t="str">
            <v>CEF 2018</v>
          </cell>
          <cell r="E1521" t="str">
            <v>Metamorphosis on Foothill</v>
          </cell>
          <cell r="F1521" t="str">
            <v>METAMORPHOSIS ON FOOTHILL, L.P.</v>
          </cell>
          <cell r="G1521" t="str">
            <v>Clifford Beers Housing, Inc.</v>
          </cell>
          <cell r="H1521" t="str">
            <v>Malcolm Wells</v>
          </cell>
          <cell r="I1521" t="str">
            <v>Laura Pishion</v>
          </cell>
          <cell r="J1521" t="str">
            <v>Levitt &amp; Rosenblum</v>
          </cell>
          <cell r="K1521">
            <v>43524</v>
          </cell>
          <cell r="L1521" t="str">
            <v/>
          </cell>
          <cell r="M1521" t="str">
            <v>2035</v>
          </cell>
          <cell r="N1521" t="str">
            <v>New</v>
          </cell>
          <cell r="O1521">
            <v>44067</v>
          </cell>
          <cell r="P1521" t="str">
            <v/>
          </cell>
          <cell r="Q1521" t="str">
            <v>YES</v>
          </cell>
          <cell r="R1521" t="str">
            <v>YEAR OF PIS</v>
          </cell>
          <cell r="S1521"/>
          <cell r="T1521" t="str">
            <v/>
          </cell>
          <cell r="U1521" t="str">
            <v>No</v>
          </cell>
          <cell r="V1521" t="str">
            <v>No</v>
          </cell>
          <cell r="W1521" t="str">
            <v/>
          </cell>
        </row>
        <row r="1522">
          <cell r="B1522">
            <v>68021</v>
          </cell>
          <cell r="C1522">
            <v>85.2</v>
          </cell>
          <cell r="D1522" t="str">
            <v>CEF 2019</v>
          </cell>
          <cell r="E1522" t="str">
            <v>Metamorphosis on Foothill</v>
          </cell>
          <cell r="F1522" t="str">
            <v>METAMORPHOSIS ON FOOTHILL, L.P.</v>
          </cell>
          <cell r="G1522" t="str">
            <v>Clifford Beers Housing, Inc.</v>
          </cell>
          <cell r="H1522" t="str">
            <v>Malcolm Wells</v>
          </cell>
          <cell r="I1522" t="str">
            <v>Laura Pishion</v>
          </cell>
          <cell r="J1522" t="str">
            <v>Levitt &amp; Rosenblum</v>
          </cell>
          <cell r="K1522">
            <v>43524</v>
          </cell>
          <cell r="L1522" t="str">
            <v/>
          </cell>
          <cell r="M1522" t="str">
            <v>2035</v>
          </cell>
          <cell r="N1522" t="str">
            <v>New</v>
          </cell>
          <cell r="O1522">
            <v>44067</v>
          </cell>
          <cell r="P1522" t="str">
            <v/>
          </cell>
          <cell r="Q1522" t="str">
            <v>YES</v>
          </cell>
          <cell r="R1522" t="str">
            <v>YEAR OF PIS</v>
          </cell>
          <cell r="S1522"/>
          <cell r="T1522" t="str">
            <v/>
          </cell>
          <cell r="U1522" t="str">
            <v>No</v>
          </cell>
          <cell r="V1522" t="str">
            <v>No</v>
          </cell>
          <cell r="W1522" t="str">
            <v/>
          </cell>
        </row>
        <row r="1523">
          <cell r="B1523">
            <v>78050</v>
          </cell>
          <cell r="C1523">
            <v>100</v>
          </cell>
          <cell r="D1523" t="str">
            <v>Capital One 2012</v>
          </cell>
          <cell r="E1523" t="str">
            <v>Towne Courts</v>
          </cell>
          <cell r="F1523" t="str">
            <v>Towne Courts LLC</v>
          </cell>
          <cell r="G1523" t="str">
            <v>PIRHL</v>
          </cell>
          <cell r="H1523" t="str">
            <v>Lisa Griffin</v>
          </cell>
          <cell r="I1523" t="str">
            <v>Tracey Ferrara</v>
          </cell>
          <cell r="J1523" t="str">
            <v>Novogradac &amp; Company LLP (DC)</v>
          </cell>
          <cell r="K1523">
            <v>43811</v>
          </cell>
          <cell r="L1523" t="str">
            <v/>
          </cell>
          <cell r="M1523" t="str">
            <v>2036</v>
          </cell>
          <cell r="N1523" t="str">
            <v>New</v>
          </cell>
          <cell r="O1523">
            <v>44239</v>
          </cell>
          <cell r="P1523" t="str">
            <v/>
          </cell>
          <cell r="Q1523" t="str">
            <v>YES</v>
          </cell>
          <cell r="R1523" t="str">
            <v>YEAR OF PIS</v>
          </cell>
          <cell r="S1523">
            <v>2019</v>
          </cell>
          <cell r="T1523"/>
          <cell r="U1523" t="str">
            <v>Yes</v>
          </cell>
          <cell r="V1523" t="str">
            <v>Yes</v>
          </cell>
          <cell r="W1523" t="str">
            <v/>
          </cell>
        </row>
        <row r="1524">
          <cell r="B1524">
            <v>78065</v>
          </cell>
          <cell r="C1524">
            <v>65</v>
          </cell>
          <cell r="D1524" t="str">
            <v>CEF 2016</v>
          </cell>
          <cell r="E1524" t="str">
            <v>Grayson Street Apartments</v>
          </cell>
          <cell r="F1524" t="str">
            <v>GRAYSON APARTMENTS, L.P.</v>
          </cell>
          <cell r="G1524" t="str">
            <v>Satellite Affordable Housing Associates</v>
          </cell>
          <cell r="H1524" t="str">
            <v>Justin Sousley</v>
          </cell>
          <cell r="I1524" t="str">
            <v>Laura Pishion</v>
          </cell>
          <cell r="J1524" t="str">
            <v>Spiteri, Narasky &amp; Daley, LLP</v>
          </cell>
          <cell r="K1524">
            <v>43070</v>
          </cell>
          <cell r="L1524" t="str">
            <v/>
          </cell>
          <cell r="M1524" t="str">
            <v>2034</v>
          </cell>
          <cell r="N1524" t="str">
            <v>New</v>
          </cell>
          <cell r="O1524">
            <v>43589</v>
          </cell>
          <cell r="P1524">
            <v>43761</v>
          </cell>
          <cell r="Q1524" t="str">
            <v>YES</v>
          </cell>
          <cell r="R1524">
            <v>2019</v>
          </cell>
          <cell r="S1524">
            <v>2019</v>
          </cell>
          <cell r="T1524" t="str">
            <v>No</v>
          </cell>
          <cell r="U1524" t="str">
            <v>Yes</v>
          </cell>
          <cell r="V1524" t="str">
            <v>Yes</v>
          </cell>
          <cell r="W1524" t="str">
            <v/>
          </cell>
        </row>
        <row r="1525">
          <cell r="B1525">
            <v>78065</v>
          </cell>
          <cell r="C1525">
            <v>35</v>
          </cell>
          <cell r="D1525" t="str">
            <v>CEF 2018</v>
          </cell>
          <cell r="E1525" t="str">
            <v>Grayson Street Apartments</v>
          </cell>
          <cell r="F1525" t="str">
            <v>GRAYSON APARTMENTS, L.P.</v>
          </cell>
          <cell r="G1525" t="str">
            <v>Satellite Affordable Housing Associates</v>
          </cell>
          <cell r="H1525" t="str">
            <v>Justin Sousley</v>
          </cell>
          <cell r="I1525" t="str">
            <v>Laura Pishion</v>
          </cell>
          <cell r="J1525" t="str">
            <v>Spiteri, Narasky &amp; Daley, LLP</v>
          </cell>
          <cell r="K1525">
            <v>43070</v>
          </cell>
          <cell r="L1525" t="str">
            <v/>
          </cell>
          <cell r="M1525" t="str">
            <v>2034</v>
          </cell>
          <cell r="N1525" t="str">
            <v>New</v>
          </cell>
          <cell r="O1525">
            <v>43589</v>
          </cell>
          <cell r="P1525">
            <v>43761</v>
          </cell>
          <cell r="Q1525" t="str">
            <v>YES</v>
          </cell>
          <cell r="R1525">
            <v>2019</v>
          </cell>
          <cell r="S1525">
            <v>2019</v>
          </cell>
          <cell r="T1525" t="str">
            <v>No</v>
          </cell>
          <cell r="U1525" t="str">
            <v>Yes</v>
          </cell>
          <cell r="V1525" t="str">
            <v>Yes</v>
          </cell>
          <cell r="W1525" t="str">
            <v/>
          </cell>
        </row>
        <row r="1526">
          <cell r="B1526">
            <v>78067</v>
          </cell>
          <cell r="C1526">
            <v>100</v>
          </cell>
          <cell r="D1526" t="str">
            <v>TD Banknorth 2018</v>
          </cell>
          <cell r="E1526" t="str">
            <v>Valley Brook Village II</v>
          </cell>
          <cell r="F1526" t="str">
            <v>VBV II LLC</v>
          </cell>
          <cell r="G1526" t="str">
            <v>Affordable Housing &amp; Services Collaborative, Inc. (AHSC)</v>
          </cell>
          <cell r="H1526" t="str">
            <v>Lisa Taylor</v>
          </cell>
          <cell r="I1526" t="str">
            <v>Tracey Ferrara</v>
          </cell>
          <cell r="J1526" t="str">
            <v>Kevin P. Martin &amp; Associates, P.C.</v>
          </cell>
          <cell r="K1526">
            <v>43644</v>
          </cell>
          <cell r="L1526" t="str">
            <v/>
          </cell>
          <cell r="M1526" t="str">
            <v>2034</v>
          </cell>
          <cell r="N1526" t="str">
            <v>New</v>
          </cell>
          <cell r="O1526">
            <v>43658</v>
          </cell>
          <cell r="P1526">
            <v>43728</v>
          </cell>
          <cell r="Q1526" t="str">
            <v>YES</v>
          </cell>
          <cell r="R1526" t="str">
            <v>YEAR OF PIS</v>
          </cell>
          <cell r="S1526">
            <v>2019</v>
          </cell>
          <cell r="T1526"/>
          <cell r="U1526" t="str">
            <v>Yes</v>
          </cell>
          <cell r="V1526" t="str">
            <v>Yes</v>
          </cell>
          <cell r="W1526" t="str">
            <v>Yes</v>
          </cell>
        </row>
        <row r="1527">
          <cell r="B1527">
            <v>78068</v>
          </cell>
          <cell r="C1527">
            <v>100</v>
          </cell>
          <cell r="D1527" t="str">
            <v>HEF XIV</v>
          </cell>
          <cell r="E1527" t="str">
            <v>RiverPlace Parcel 3 - West  UPDATE</v>
          </cell>
          <cell r="F1527" t="str">
            <v>RiverPlace 3 Housing LP</v>
          </cell>
          <cell r="G1527" t="str">
            <v>Bridge Housing Corporation</v>
          </cell>
          <cell r="H1527" t="str">
            <v>Melanie Niemeyer</v>
          </cell>
          <cell r="I1527" t="str">
            <v>Laura Pishion</v>
          </cell>
          <cell r="J1527" t="str">
            <v>CohnReznick (Sacramento)</v>
          </cell>
          <cell r="K1527">
            <v>43097</v>
          </cell>
          <cell r="L1527" t="str">
            <v/>
          </cell>
          <cell r="M1527" t="str">
            <v>2034</v>
          </cell>
          <cell r="N1527" t="str">
            <v>New</v>
          </cell>
          <cell r="O1527">
            <v>43661</v>
          </cell>
          <cell r="P1527">
            <v>43721</v>
          </cell>
          <cell r="Q1527" t="str">
            <v>YES</v>
          </cell>
          <cell r="R1527">
            <v>2019</v>
          </cell>
          <cell r="S1527">
            <v>2019</v>
          </cell>
          <cell r="T1527" t="str">
            <v>No</v>
          </cell>
          <cell r="U1527" t="str">
            <v>Yes</v>
          </cell>
          <cell r="V1527" t="str">
            <v>Yes</v>
          </cell>
          <cell r="W1527" t="str">
            <v/>
          </cell>
        </row>
        <row r="1528">
          <cell r="B1528">
            <v>78082</v>
          </cell>
          <cell r="C1528">
            <v>15.98</v>
          </cell>
          <cell r="D1528" t="str">
            <v>Cathay SIF III</v>
          </cell>
          <cell r="E1528" t="str">
            <v>North 5th Street  (aka Rome Pines)</v>
          </cell>
          <cell r="F1528" t="str">
            <v>NORTH 5TH STREET LP</v>
          </cell>
          <cell r="G1528" t="str">
            <v>Nevada H.A.N.D., Inc.</v>
          </cell>
          <cell r="H1528" t="str">
            <v>Wade Okada</v>
          </cell>
          <cell r="I1528" t="str">
            <v>Laura Pishion</v>
          </cell>
          <cell r="J1528" t="str">
            <v>Novogradac &amp; Company LLP (San Francisco)</v>
          </cell>
          <cell r="K1528">
            <v>43348</v>
          </cell>
          <cell r="L1528" t="str">
            <v/>
          </cell>
          <cell r="M1528" t="str">
            <v>2034</v>
          </cell>
          <cell r="N1528" t="str">
            <v>New</v>
          </cell>
          <cell r="O1528">
            <v>43831</v>
          </cell>
          <cell r="P1528">
            <v>43815</v>
          </cell>
          <cell r="Q1528" t="str">
            <v>YES</v>
          </cell>
          <cell r="R1528" t="str">
            <v>YEAR OF PIS</v>
          </cell>
          <cell r="S1528">
            <v>2019</v>
          </cell>
          <cell r="T1528" t="str">
            <v>No</v>
          </cell>
          <cell r="U1528" t="str">
            <v>Yes</v>
          </cell>
          <cell r="V1528" t="str">
            <v>Yes</v>
          </cell>
          <cell r="W1528" t="str">
            <v/>
          </cell>
        </row>
        <row r="1529">
          <cell r="B1529">
            <v>78082</v>
          </cell>
          <cell r="C1529">
            <v>78.25</v>
          </cell>
          <cell r="D1529" t="str">
            <v>HEF XIV</v>
          </cell>
          <cell r="E1529" t="str">
            <v>North 5th Street  (aka Rome Pines)</v>
          </cell>
          <cell r="F1529" t="str">
            <v>NORTH 5TH STREET LP</v>
          </cell>
          <cell r="G1529" t="str">
            <v>Nevada H.A.N.D., Inc.</v>
          </cell>
          <cell r="H1529" t="str">
            <v>Wade Okada</v>
          </cell>
          <cell r="I1529" t="str">
            <v>Laura Pishion</v>
          </cell>
          <cell r="J1529" t="str">
            <v>Novogradac &amp; Company LLP (San Francisco)</v>
          </cell>
          <cell r="K1529">
            <v>43348</v>
          </cell>
          <cell r="L1529" t="str">
            <v/>
          </cell>
          <cell r="M1529" t="str">
            <v>2034</v>
          </cell>
          <cell r="N1529" t="str">
            <v>New</v>
          </cell>
          <cell r="O1529">
            <v>43831</v>
          </cell>
          <cell r="P1529">
            <v>43815</v>
          </cell>
          <cell r="Q1529" t="str">
            <v>YES</v>
          </cell>
          <cell r="R1529" t="str">
            <v>YEAR OF PIS</v>
          </cell>
          <cell r="S1529">
            <v>2019</v>
          </cell>
          <cell r="T1529" t="str">
            <v>No</v>
          </cell>
          <cell r="U1529" t="str">
            <v>Yes</v>
          </cell>
          <cell r="V1529" t="str">
            <v>Yes</v>
          </cell>
          <cell r="W1529" t="str">
            <v/>
          </cell>
        </row>
        <row r="1530">
          <cell r="B1530">
            <v>78082</v>
          </cell>
          <cell r="C1530">
            <v>5.77</v>
          </cell>
          <cell r="D1530" t="str">
            <v>HEF XV</v>
          </cell>
          <cell r="E1530" t="str">
            <v>North 5th Street  (aka Rome Pines)</v>
          </cell>
          <cell r="F1530" t="str">
            <v>NORTH 5TH STREET LP</v>
          </cell>
          <cell r="G1530" t="str">
            <v>Nevada H.A.N.D., Inc.</v>
          </cell>
          <cell r="H1530" t="str">
            <v>Wade Okada</v>
          </cell>
          <cell r="I1530" t="str">
            <v>Laura Pishion</v>
          </cell>
          <cell r="J1530" t="str">
            <v>Novogradac &amp; Company LLP (San Francisco)</v>
          </cell>
          <cell r="K1530">
            <v>43348</v>
          </cell>
          <cell r="L1530" t="str">
            <v/>
          </cell>
          <cell r="M1530" t="str">
            <v>2034</v>
          </cell>
          <cell r="N1530" t="str">
            <v>New</v>
          </cell>
          <cell r="O1530">
            <v>43831</v>
          </cell>
          <cell r="P1530">
            <v>43815</v>
          </cell>
          <cell r="Q1530" t="str">
            <v>YES</v>
          </cell>
          <cell r="R1530" t="str">
            <v>YEAR OF PIS</v>
          </cell>
          <cell r="S1530">
            <v>2019</v>
          </cell>
          <cell r="T1530" t="str">
            <v>No</v>
          </cell>
          <cell r="U1530" t="str">
            <v>Yes</v>
          </cell>
          <cell r="V1530" t="str">
            <v>Yes</v>
          </cell>
          <cell r="W1530" t="str">
            <v/>
          </cell>
        </row>
        <row r="1531">
          <cell r="B1531">
            <v>78088</v>
          </cell>
          <cell r="C1531">
            <v>100</v>
          </cell>
          <cell r="D1531" t="str">
            <v>MS SIF VI</v>
          </cell>
          <cell r="E1531" t="str">
            <v>E'Port Family Homes</v>
          </cell>
          <cell r="F1531" t="str">
            <v>E'Port Family Homes Urban Renewal, LP</v>
          </cell>
          <cell r="G1531" t="str">
            <v xml:space="preserve">Genesis Companies LLC </v>
          </cell>
          <cell r="H1531" t="str">
            <v>Lisa Taylor</v>
          </cell>
          <cell r="I1531" t="str">
            <v>Tracey Ferrara</v>
          </cell>
          <cell r="J1531" t="str">
            <v>Flaherty Salmin CPAs</v>
          </cell>
          <cell r="K1531">
            <v>43829</v>
          </cell>
          <cell r="L1531" t="str">
            <v/>
          </cell>
          <cell r="M1531" t="str">
            <v>2036</v>
          </cell>
          <cell r="N1531" t="str">
            <v>New</v>
          </cell>
          <cell r="O1531">
            <v>44288</v>
          </cell>
          <cell r="P1531" t="str">
            <v/>
          </cell>
          <cell r="Q1531" t="str">
            <v>YES</v>
          </cell>
          <cell r="R1531" t="str">
            <v>YEAR OF PIS</v>
          </cell>
          <cell r="S1531"/>
          <cell r="T1531"/>
          <cell r="U1531" t="str">
            <v>No</v>
          </cell>
          <cell r="V1531" t="str">
            <v>No</v>
          </cell>
          <cell r="W1531" t="str">
            <v/>
          </cell>
        </row>
        <row r="1532">
          <cell r="B1532">
            <v>78092</v>
          </cell>
          <cell r="C1532">
            <v>100</v>
          </cell>
          <cell r="D1532" t="str">
            <v>HEF XIV</v>
          </cell>
          <cell r="E1532" t="str">
            <v>Azimuth 315</v>
          </cell>
          <cell r="F1532" t="str">
            <v>Azimuth 315, LLC</v>
          </cell>
          <cell r="G1532" t="str">
            <v>Pacific Crest Affordable Housing, LLC</v>
          </cell>
          <cell r="H1532" t="str">
            <v>Melanie Niemeyer</v>
          </cell>
          <cell r="I1532" t="str">
            <v>Laura Pishion</v>
          </cell>
          <cell r="J1532" t="str">
            <v>Loveridge Hunt &amp; Company</v>
          </cell>
          <cell r="K1532">
            <v>43040</v>
          </cell>
          <cell r="L1532" t="str">
            <v/>
          </cell>
          <cell r="M1532" t="str">
            <v>2033</v>
          </cell>
          <cell r="N1532" t="str">
            <v>New</v>
          </cell>
          <cell r="O1532">
            <v>43435</v>
          </cell>
          <cell r="P1532">
            <v>43467</v>
          </cell>
          <cell r="Q1532" t="str">
            <v>YES</v>
          </cell>
          <cell r="R1532">
            <v>2018</v>
          </cell>
          <cell r="S1532">
            <v>2019</v>
          </cell>
          <cell r="T1532" t="str">
            <v>No</v>
          </cell>
          <cell r="U1532" t="str">
            <v>Yes</v>
          </cell>
          <cell r="V1532" t="str">
            <v>Yes</v>
          </cell>
          <cell r="W1532" t="str">
            <v/>
          </cell>
        </row>
        <row r="1533">
          <cell r="B1533">
            <v>78096</v>
          </cell>
          <cell r="C1533">
            <v>100</v>
          </cell>
          <cell r="D1533" t="str">
            <v>Capital One 2012</v>
          </cell>
          <cell r="E1533" t="str">
            <v>Mueller Apartments</v>
          </cell>
          <cell r="F1533" t="str">
            <v>FC Mueller Housing, LP</v>
          </cell>
          <cell r="G1533" t="str">
            <v>Foundation Communities, Inc.</v>
          </cell>
          <cell r="H1533" t="str">
            <v>Alyssa Brown</v>
          </cell>
          <cell r="I1533" t="str">
            <v>Jennifer Rivera</v>
          </cell>
          <cell r="J1533" t="str">
            <v>Novogradac &amp; Company LLP (Austin)</v>
          </cell>
          <cell r="K1533">
            <v>43194</v>
          </cell>
          <cell r="L1533" t="str">
            <v/>
          </cell>
          <cell r="M1533" t="str">
            <v>2034</v>
          </cell>
          <cell r="N1533" t="str">
            <v>New</v>
          </cell>
          <cell r="O1533">
            <v>43589</v>
          </cell>
          <cell r="P1533">
            <v>43783</v>
          </cell>
          <cell r="Q1533" t="str">
            <v>YES</v>
          </cell>
          <cell r="R1533" t="str">
            <v>YEAR OF PIS</v>
          </cell>
          <cell r="S1533">
            <v>2019</v>
          </cell>
          <cell r="T1533" t="str">
            <v>No</v>
          </cell>
          <cell r="U1533" t="str">
            <v>Yes</v>
          </cell>
          <cell r="V1533" t="str">
            <v>Yes</v>
          </cell>
          <cell r="W1533" t="str">
            <v/>
          </cell>
        </row>
        <row r="1534">
          <cell r="B1534">
            <v>78100</v>
          </cell>
          <cell r="C1534">
            <v>100</v>
          </cell>
          <cell r="D1534" t="str">
            <v>NEF 2017</v>
          </cell>
          <cell r="E1534" t="str">
            <v>Brook Hill Village Phase II</v>
          </cell>
          <cell r="F1534" t="str">
            <v>SBV2 Owner, LLC</v>
          </cell>
          <cell r="G1534" t="str">
            <v>Dakota Partners, Inc</v>
          </cell>
          <cell r="H1534" t="str">
            <v>Kimberly Pereira</v>
          </cell>
          <cell r="I1534" t="str">
            <v>Tracey Ferrara</v>
          </cell>
          <cell r="J1534" t="str">
            <v>Dauby O' Connor &amp; Zaleski LLC</v>
          </cell>
          <cell r="K1534">
            <v>43326</v>
          </cell>
          <cell r="L1534" t="str">
            <v/>
          </cell>
          <cell r="M1534" t="str">
            <v>2034</v>
          </cell>
          <cell r="N1534" t="str">
            <v>New</v>
          </cell>
          <cell r="O1534">
            <v>43606</v>
          </cell>
          <cell r="P1534">
            <v>43616</v>
          </cell>
          <cell r="Q1534" t="str">
            <v>YES</v>
          </cell>
          <cell r="R1534" t="str">
            <v>YEAR OF PIS</v>
          </cell>
          <cell r="S1534">
            <v>2019</v>
          </cell>
          <cell r="T1534" t="str">
            <v>No</v>
          </cell>
          <cell r="U1534" t="str">
            <v>Yes</v>
          </cell>
          <cell r="V1534" t="str">
            <v>Yes</v>
          </cell>
          <cell r="W1534" t="str">
            <v/>
          </cell>
        </row>
        <row r="1535">
          <cell r="B1535">
            <v>78114</v>
          </cell>
          <cell r="C1535">
            <v>100</v>
          </cell>
          <cell r="D1535" t="str">
            <v>NEF 2017</v>
          </cell>
          <cell r="E1535" t="str">
            <v>Waverly Historic Lofts</v>
          </cell>
          <cell r="F1535" t="str">
            <v>Waverly Historic Lofts, LLC</v>
          </cell>
          <cell r="G1535" t="str">
            <v>Cohen-Esrey Affordable Partners, LLC</v>
          </cell>
          <cell r="H1535" t="str">
            <v>Kelly Wiegman</v>
          </cell>
          <cell r="I1535" t="str">
            <v>Jennifer Rivera</v>
          </cell>
          <cell r="J1535" t="str">
            <v>MarksNelson, LLC</v>
          </cell>
          <cell r="K1535">
            <v>43251</v>
          </cell>
          <cell r="L1535" t="str">
            <v/>
          </cell>
          <cell r="M1535" t="str">
            <v>2033</v>
          </cell>
          <cell r="N1535" t="str">
            <v>Substantial Rehab</v>
          </cell>
          <cell r="O1535">
            <v>43617</v>
          </cell>
          <cell r="P1535">
            <v>43829</v>
          </cell>
          <cell r="Q1535" t="str">
            <v>YES</v>
          </cell>
          <cell r="R1535" t="str">
            <v>YEAR OF PIS</v>
          </cell>
          <cell r="S1535">
            <v>2019</v>
          </cell>
          <cell r="T1535" t="str">
            <v>No</v>
          </cell>
          <cell r="U1535" t="str">
            <v>Yes</v>
          </cell>
          <cell r="V1535" t="str">
            <v>Yes</v>
          </cell>
          <cell r="W1535" t="str">
            <v/>
          </cell>
        </row>
        <row r="1536">
          <cell r="B1536">
            <v>78148</v>
          </cell>
          <cell r="C1536">
            <v>100</v>
          </cell>
          <cell r="D1536" t="str">
            <v>2018 Texas Regional</v>
          </cell>
          <cell r="E1536" t="str">
            <v>Oasis on Ella</v>
          </cell>
          <cell r="F1536" t="str">
            <v>Oasis on Ella, Ltd.</v>
          </cell>
          <cell r="G1536" t="str">
            <v>PinPoint Commercial</v>
          </cell>
          <cell r="H1536" t="str">
            <v>Alyssa Brown</v>
          </cell>
          <cell r="I1536" t="str">
            <v>Jennifer Rivera</v>
          </cell>
          <cell r="J1536" t="str">
            <v>Novogradac &amp; Company LLP (Austin)</v>
          </cell>
          <cell r="K1536">
            <v>43228</v>
          </cell>
          <cell r="L1536" t="str">
            <v/>
          </cell>
          <cell r="M1536" t="str">
            <v>2034</v>
          </cell>
          <cell r="N1536" t="str">
            <v>New</v>
          </cell>
          <cell r="O1536">
            <v>43647</v>
          </cell>
          <cell r="P1536">
            <v>43641</v>
          </cell>
          <cell r="Q1536" t="str">
            <v>YES</v>
          </cell>
          <cell r="R1536" t="str">
            <v>YEAR OF PIS</v>
          </cell>
          <cell r="S1536">
            <v>2019</v>
          </cell>
          <cell r="T1536" t="str">
            <v>No</v>
          </cell>
          <cell r="U1536" t="str">
            <v>Yes</v>
          </cell>
          <cell r="V1536" t="str">
            <v>Yes</v>
          </cell>
          <cell r="W1536" t="str">
            <v/>
          </cell>
        </row>
        <row r="1537">
          <cell r="B1537">
            <v>78152</v>
          </cell>
          <cell r="C1537">
            <v>100</v>
          </cell>
          <cell r="D1537" t="str">
            <v>HEF XV</v>
          </cell>
          <cell r="E1537" t="str">
            <v>Aprils Grove</v>
          </cell>
          <cell r="F1537" t="str">
            <v>Aprils Grove LLP</v>
          </cell>
          <cell r="G1537" t="str">
            <v>OPAL Community Land Trust</v>
          </cell>
          <cell r="H1537" t="str">
            <v>Justin Sousley</v>
          </cell>
          <cell r="I1537" t="str">
            <v>Laura Pishion</v>
          </cell>
          <cell r="J1537" t="str">
            <v>Comer Nowling and Associates, P.C</v>
          </cell>
          <cell r="K1537">
            <v>43616</v>
          </cell>
          <cell r="L1537" t="str">
            <v/>
          </cell>
          <cell r="M1537" t="str">
            <v>2035</v>
          </cell>
          <cell r="N1537" t="str">
            <v>New</v>
          </cell>
          <cell r="O1537">
            <v>44044</v>
          </cell>
          <cell r="P1537" t="str">
            <v/>
          </cell>
          <cell r="Q1537" t="str">
            <v>YES</v>
          </cell>
          <cell r="R1537" t="str">
            <v>YEAR OF PIS</v>
          </cell>
          <cell r="S1537"/>
          <cell r="T1537"/>
          <cell r="U1537" t="str">
            <v>WAIVED</v>
          </cell>
          <cell r="V1537" t="str">
            <v>WAIVED</v>
          </cell>
          <cell r="W1537" t="str">
            <v/>
          </cell>
        </row>
        <row r="1538">
          <cell r="B1538">
            <v>78156</v>
          </cell>
          <cell r="C1538">
            <v>100</v>
          </cell>
          <cell r="D1538" t="str">
            <v>MS SIF V</v>
          </cell>
          <cell r="E1538" t="str">
            <v>Geneseo Apartments</v>
          </cell>
          <cell r="F1538" t="str">
            <v>DePaul Geneseo LP</v>
          </cell>
          <cell r="G1538" t="str">
            <v>DePaul Properties</v>
          </cell>
          <cell r="H1538" t="str">
            <v>Lisa Taylor</v>
          </cell>
          <cell r="I1538" t="str">
            <v>Tracey Ferrara</v>
          </cell>
          <cell r="J1538" t="str">
            <v>Flaherty Salmin CPAs</v>
          </cell>
          <cell r="K1538">
            <v>43077</v>
          </cell>
          <cell r="L1538" t="str">
            <v/>
          </cell>
          <cell r="M1538" t="str">
            <v>2033</v>
          </cell>
          <cell r="N1538" t="str">
            <v>New</v>
          </cell>
          <cell r="O1538">
            <v>43583</v>
          </cell>
          <cell r="P1538">
            <v>43494</v>
          </cell>
          <cell r="Q1538" t="str">
            <v>NO</v>
          </cell>
          <cell r="R1538" t="str">
            <v/>
          </cell>
          <cell r="S1538"/>
          <cell r="T1538" t="str">
            <v>No</v>
          </cell>
          <cell r="U1538" t="str">
            <v>No</v>
          </cell>
          <cell r="V1538" t="str">
            <v>No</v>
          </cell>
          <cell r="W1538" t="str">
            <v/>
          </cell>
        </row>
        <row r="1539">
          <cell r="B1539">
            <v>78182</v>
          </cell>
          <cell r="C1539">
            <v>100</v>
          </cell>
          <cell r="D1539" t="str">
            <v>MS SIF V</v>
          </cell>
          <cell r="E1539" t="str">
            <v>Las Palmas Combined - MS Secondary 2017</v>
          </cell>
          <cell r="F1539" t="str">
            <v>Las Palmas VOA Affordable Housing, L.P.</v>
          </cell>
          <cell r="G1539" t="str">
            <v>Volunteers of America National Services</v>
          </cell>
          <cell r="H1539" t="str">
            <v>Lisa Days</v>
          </cell>
          <cell r="I1539" t="str">
            <v>Tracey Ferrara</v>
          </cell>
          <cell r="J1539" t="str">
            <v>Maddox &amp; Associates APC</v>
          </cell>
          <cell r="K1539">
            <v>42992</v>
          </cell>
          <cell r="L1539" t="str">
            <v/>
          </cell>
          <cell r="M1539" t="str">
            <v>2032</v>
          </cell>
          <cell r="N1539" t="str">
            <v>Substantial Rehab</v>
          </cell>
          <cell r="O1539">
            <v>43100</v>
          </cell>
          <cell r="P1539">
            <v>43100</v>
          </cell>
          <cell r="Q1539" t="str">
            <v>YES</v>
          </cell>
          <cell r="R1539">
            <v>2018</v>
          </cell>
          <cell r="S1539">
            <v>2018</v>
          </cell>
          <cell r="T1539" t="str">
            <v>Yes</v>
          </cell>
          <cell r="U1539" t="str">
            <v>Yes</v>
          </cell>
          <cell r="V1539" t="str">
            <v>Yes</v>
          </cell>
          <cell r="W1539" t="str">
            <v/>
          </cell>
        </row>
        <row r="1540">
          <cell r="B1540">
            <v>78184</v>
          </cell>
          <cell r="C1540">
            <v>100</v>
          </cell>
          <cell r="D1540" t="str">
            <v>NEF 2017</v>
          </cell>
          <cell r="E1540" t="str">
            <v>Walnut Grove Resyndication</v>
          </cell>
          <cell r="F1540" t="str">
            <v>Walnut Grove II/MHT Limited Divdend Housing Assocation LLC</v>
          </cell>
          <cell r="G1540" t="str">
            <v>MHT Housing, Inc.</v>
          </cell>
          <cell r="H1540" t="str">
            <v>Kelly Wiegman</v>
          </cell>
          <cell r="I1540" t="str">
            <v>Jennifer Rivera</v>
          </cell>
          <cell r="J1540" t="str">
            <v xml:space="preserve">Doeren Mayhew </v>
          </cell>
          <cell r="K1540">
            <v>43257</v>
          </cell>
          <cell r="L1540" t="str">
            <v/>
          </cell>
          <cell r="M1540" t="str">
            <v>2032</v>
          </cell>
          <cell r="N1540" t="str">
            <v>Moderate Rehab</v>
          </cell>
          <cell r="O1540">
            <v>43405</v>
          </cell>
          <cell r="P1540">
            <v>43257</v>
          </cell>
          <cell r="Q1540" t="str">
            <v>YES</v>
          </cell>
          <cell r="R1540" t="str">
            <v>YEAR OF PIS</v>
          </cell>
          <cell r="S1540">
            <v>2018</v>
          </cell>
          <cell r="T1540" t="str">
            <v>Yes</v>
          </cell>
          <cell r="U1540" t="str">
            <v>Yes</v>
          </cell>
          <cell r="V1540" t="str">
            <v>Yes</v>
          </cell>
          <cell r="W1540" t="str">
            <v/>
          </cell>
        </row>
        <row r="1541">
          <cell r="B1541">
            <v>78185</v>
          </cell>
          <cell r="C1541">
            <v>100</v>
          </cell>
          <cell r="D1541" t="str">
            <v>NEF 2018</v>
          </cell>
          <cell r="E1541" t="str">
            <v>Camelot Hills Resyndication</v>
          </cell>
          <cell r="F1541" t="str">
            <v>Camelot Hills II/MHT Limited Dividend Housing Association, LLC</v>
          </cell>
          <cell r="G1541" t="str">
            <v>MHT Housing, Inc.</v>
          </cell>
          <cell r="H1541" t="str">
            <v>Kelly Wiegman</v>
          </cell>
          <cell r="I1541" t="str">
            <v>Jennifer Rivera</v>
          </cell>
          <cell r="J1541" t="str">
            <v xml:space="preserve">Doeren Mayhew </v>
          </cell>
          <cell r="K1541">
            <v>43404</v>
          </cell>
          <cell r="L1541" t="str">
            <v/>
          </cell>
          <cell r="M1541" t="str">
            <v>2033</v>
          </cell>
          <cell r="N1541" t="str">
            <v>Moderate Rehab</v>
          </cell>
          <cell r="O1541">
            <v>43647</v>
          </cell>
          <cell r="P1541">
            <v>43466</v>
          </cell>
          <cell r="Q1541" t="str">
            <v>YES</v>
          </cell>
          <cell r="R1541" t="str">
            <v>YEAR OF PIS</v>
          </cell>
          <cell r="S1541">
            <v>2018</v>
          </cell>
          <cell r="T1541" t="str">
            <v>Yes</v>
          </cell>
          <cell r="U1541" t="str">
            <v>Yes</v>
          </cell>
          <cell r="V1541" t="str">
            <v>Yes</v>
          </cell>
          <cell r="W1541" t="str">
            <v/>
          </cell>
        </row>
        <row r="1542">
          <cell r="B1542">
            <v>78187</v>
          </cell>
          <cell r="C1542">
            <v>100</v>
          </cell>
          <cell r="D1542" t="str">
            <v>MS SIF VI</v>
          </cell>
          <cell r="E1542" t="str">
            <v>Stanton Square Apartments</v>
          </cell>
          <cell r="F1542" t="str">
            <v>Stanton Housing LLC</v>
          </cell>
          <cell r="G1542" t="str">
            <v>Horning Brothers/ Sunrise Development Corporation</v>
          </cell>
          <cell r="H1542" t="str">
            <v>Judy Jackson</v>
          </cell>
          <cell r="I1542" t="str">
            <v>Tracey Ferrara</v>
          </cell>
          <cell r="J1542" t="str">
            <v>CohnReznick (Bethesda)</v>
          </cell>
          <cell r="K1542">
            <v>43553</v>
          </cell>
          <cell r="L1542" t="str">
            <v/>
          </cell>
          <cell r="M1542" t="str">
            <v>2036</v>
          </cell>
          <cell r="N1542" t="str">
            <v>New</v>
          </cell>
          <cell r="O1542">
            <v>44175</v>
          </cell>
          <cell r="P1542" t="str">
            <v/>
          </cell>
          <cell r="Q1542" t="str">
            <v>YES</v>
          </cell>
          <cell r="R1542" t="str">
            <v>YEAR OF PIS</v>
          </cell>
          <cell r="S1542"/>
          <cell r="T1542"/>
          <cell r="U1542" t="str">
            <v>No</v>
          </cell>
          <cell r="V1542" t="str">
            <v>No</v>
          </cell>
          <cell r="W1542" t="str">
            <v/>
          </cell>
        </row>
        <row r="1543">
          <cell r="B1543">
            <v>78190</v>
          </cell>
          <cell r="C1543">
            <v>100</v>
          </cell>
          <cell r="D1543" t="str">
            <v>NEF 2018</v>
          </cell>
          <cell r="E1543" t="str">
            <v>Minnehaha Commons</v>
          </cell>
          <cell r="F1543" t="str">
            <v>Minnehaha Commons Limited Partnership</v>
          </cell>
          <cell r="G1543" t="str">
            <v>Alliance Housing Incorporated</v>
          </cell>
          <cell r="H1543" t="str">
            <v>Kelly Wiegman</v>
          </cell>
          <cell r="I1543" t="str">
            <v>Jennifer Rivera</v>
          </cell>
          <cell r="J1543" t="str">
            <v>Mahoney Ulbrich Christiansen Russ</v>
          </cell>
          <cell r="K1543">
            <v>43390</v>
          </cell>
          <cell r="L1543" t="str">
            <v/>
          </cell>
          <cell r="M1543" t="str">
            <v>2033</v>
          </cell>
          <cell r="N1543" t="str">
            <v>New</v>
          </cell>
          <cell r="O1543">
            <v>43733</v>
          </cell>
          <cell r="P1543">
            <v>43754</v>
          </cell>
          <cell r="Q1543" t="str">
            <v>YES</v>
          </cell>
          <cell r="R1543" t="str">
            <v>YEAR OF PIS</v>
          </cell>
          <cell r="S1543">
            <v>2019</v>
          </cell>
          <cell r="T1543" t="str">
            <v>No</v>
          </cell>
          <cell r="U1543" t="str">
            <v>Yes</v>
          </cell>
          <cell r="V1543" t="str">
            <v>Yes</v>
          </cell>
          <cell r="W1543" t="str">
            <v/>
          </cell>
        </row>
        <row r="1544">
          <cell r="B1544">
            <v>78191</v>
          </cell>
          <cell r="C1544">
            <v>100</v>
          </cell>
          <cell r="D1544" t="str">
            <v>MS SIF V</v>
          </cell>
          <cell r="E1544" t="str">
            <v>PPL Ain Dah Yung Supportive Housing</v>
          </cell>
          <cell r="F1544" t="str">
            <v>ADYC Supportive Housing Limited Partnership</v>
          </cell>
          <cell r="G1544" t="str">
            <v>Project for Pride in Living, Inc.</v>
          </cell>
          <cell r="H1544" t="str">
            <v>Kelly Wiegman</v>
          </cell>
          <cell r="I1544" t="str">
            <v>Jennifer Rivera</v>
          </cell>
          <cell r="J1544" t="str">
            <v>Mahoney Ulbrich Christiansen Russ</v>
          </cell>
          <cell r="K1544">
            <v>43423</v>
          </cell>
          <cell r="L1544" t="str">
            <v/>
          </cell>
          <cell r="M1544" t="str">
            <v>2034</v>
          </cell>
          <cell r="N1544" t="str">
            <v>New</v>
          </cell>
          <cell r="O1544">
            <v>43756</v>
          </cell>
          <cell r="P1544">
            <v>43776</v>
          </cell>
          <cell r="Q1544" t="str">
            <v>NO</v>
          </cell>
          <cell r="R1544" t="str">
            <v/>
          </cell>
          <cell r="S1544"/>
          <cell r="T1544" t="str">
            <v>No</v>
          </cell>
          <cell r="U1544" t="str">
            <v>No</v>
          </cell>
          <cell r="V1544" t="str">
            <v>No</v>
          </cell>
          <cell r="W1544" t="str">
            <v/>
          </cell>
        </row>
        <row r="1545">
          <cell r="B1545">
            <v>78192</v>
          </cell>
          <cell r="C1545">
            <v>100</v>
          </cell>
          <cell r="D1545" t="str">
            <v>MS SIF VI</v>
          </cell>
          <cell r="E1545" t="str">
            <v>Maya Commons</v>
          </cell>
          <cell r="F1545" t="str">
            <v>PPL Bunge Limited Partnership</v>
          </cell>
          <cell r="G1545" t="str">
            <v>Project for Pride in Living, Inc.</v>
          </cell>
          <cell r="H1545" t="str">
            <v>Kelly Wiegman</v>
          </cell>
          <cell r="I1545" t="str">
            <v>Jennifer Rivera</v>
          </cell>
          <cell r="J1545" t="str">
            <v>Mahoney Ulbrich Christiansen Russ</v>
          </cell>
          <cell r="K1545">
            <v>43675</v>
          </cell>
          <cell r="L1545" t="str">
            <v/>
          </cell>
          <cell r="M1545" t="str">
            <v>2035</v>
          </cell>
          <cell r="N1545" t="str">
            <v>New</v>
          </cell>
          <cell r="O1545">
            <v>44041</v>
          </cell>
          <cell r="P1545">
            <v>44011</v>
          </cell>
          <cell r="Q1545" t="str">
            <v>NO</v>
          </cell>
          <cell r="R1545" t="str">
            <v/>
          </cell>
          <cell r="S1545"/>
          <cell r="T1545"/>
          <cell r="U1545" t="str">
            <v>No</v>
          </cell>
          <cell r="V1545" t="str">
            <v>No</v>
          </cell>
          <cell r="W1545" t="str">
            <v/>
          </cell>
        </row>
        <row r="1546">
          <cell r="B1546">
            <v>78199</v>
          </cell>
          <cell r="C1546">
            <v>100</v>
          </cell>
          <cell r="D1546" t="str">
            <v>JPMorgan 2019</v>
          </cell>
          <cell r="E1546" t="str">
            <v>Freedom Springs</v>
          </cell>
          <cell r="F1546" t="str">
            <v>Freedom Springs LLC</v>
          </cell>
          <cell r="G1546" t="str">
            <v>Vecino Bond Group</v>
          </cell>
          <cell r="H1546" t="str">
            <v>Teresa Mondou</v>
          </cell>
          <cell r="I1546" t="str">
            <v>Laura Pishion</v>
          </cell>
          <cell r="J1546" t="str">
            <v>RubinBrown LLP (Chicago)</v>
          </cell>
          <cell r="K1546">
            <v>43444</v>
          </cell>
          <cell r="L1546" t="str">
            <v/>
          </cell>
          <cell r="M1546" t="str">
            <v>2034</v>
          </cell>
          <cell r="N1546" t="str">
            <v>New</v>
          </cell>
          <cell r="O1546">
            <v>43891</v>
          </cell>
          <cell r="P1546" t="str">
            <v/>
          </cell>
          <cell r="Q1546" t="str">
            <v>YES</v>
          </cell>
          <cell r="R1546" t="str">
            <v>YEAR OF PIS</v>
          </cell>
          <cell r="S1546"/>
          <cell r="T1546" t="str">
            <v>WAIVED</v>
          </cell>
          <cell r="U1546" t="str">
            <v>No</v>
          </cell>
          <cell r="V1546" t="str">
            <v>No</v>
          </cell>
          <cell r="W1546" t="str">
            <v/>
          </cell>
        </row>
        <row r="1547">
          <cell r="B1547">
            <v>78227</v>
          </cell>
          <cell r="C1547">
            <v>100</v>
          </cell>
          <cell r="D1547" t="str">
            <v>JPMorgan 2016</v>
          </cell>
          <cell r="E1547" t="str">
            <v>Milton Meadows</v>
          </cell>
          <cell r="F1547" t="str">
            <v>Milton Meadows Lansing LLC</v>
          </cell>
          <cell r="G1547" t="str">
            <v>Rochesters Cornerstone Group, Ltd.</v>
          </cell>
          <cell r="H1547" t="str">
            <v>Jessica Polak</v>
          </cell>
          <cell r="I1547" t="str">
            <v>Tracey Ferrara</v>
          </cell>
          <cell r="J1547" t="str">
            <v>Flaherty Salmin CPAs</v>
          </cell>
          <cell r="K1547">
            <v>43409</v>
          </cell>
          <cell r="L1547" t="str">
            <v/>
          </cell>
          <cell r="M1547" t="str">
            <v>2034</v>
          </cell>
          <cell r="N1547" t="str">
            <v>New</v>
          </cell>
          <cell r="O1547">
            <v>43732</v>
          </cell>
          <cell r="P1547">
            <v>43888</v>
          </cell>
          <cell r="Q1547" t="str">
            <v>YES</v>
          </cell>
          <cell r="R1547" t="str">
            <v>YEAR OF PIS</v>
          </cell>
          <cell r="S1547">
            <v>2019</v>
          </cell>
          <cell r="T1547" t="str">
            <v>No</v>
          </cell>
          <cell r="U1547" t="str">
            <v>Yes</v>
          </cell>
          <cell r="V1547" t="str">
            <v>Yes</v>
          </cell>
          <cell r="W1547" t="str">
            <v/>
          </cell>
        </row>
        <row r="1548">
          <cell r="B1548">
            <v>78238</v>
          </cell>
          <cell r="C1548">
            <v>100</v>
          </cell>
          <cell r="D1548" t="str">
            <v>NEF 2018</v>
          </cell>
          <cell r="E1548" t="str">
            <v>Preserve at Chatham Parkway</v>
          </cell>
          <cell r="F1548" t="str">
            <v>Preserve at Chathan Parkway Redevelopment LLC</v>
          </cell>
          <cell r="G1548" t="str">
            <v xml:space="preserve">Commonwealth Development Corporation </v>
          </cell>
          <cell r="H1548" t="str">
            <v>Nicole Bush</v>
          </cell>
          <cell r="I1548" t="str">
            <v>Tracey Ferrara</v>
          </cell>
          <cell r="J1548" t="str">
            <v>Tidwell Group (Atlanta)</v>
          </cell>
          <cell r="K1548">
            <v>43342</v>
          </cell>
          <cell r="L1548" t="str">
            <v/>
          </cell>
          <cell r="M1548" t="str">
            <v>2034</v>
          </cell>
          <cell r="N1548" t="str">
            <v>New</v>
          </cell>
          <cell r="O1548">
            <v>43648</v>
          </cell>
          <cell r="P1548">
            <v>43794</v>
          </cell>
          <cell r="Q1548" t="str">
            <v>YES</v>
          </cell>
          <cell r="R1548" t="str">
            <v>YEAR OF PIS</v>
          </cell>
          <cell r="S1548">
            <v>2019</v>
          </cell>
          <cell r="T1548" t="str">
            <v>No</v>
          </cell>
          <cell r="U1548" t="str">
            <v>Yes</v>
          </cell>
          <cell r="V1548" t="str">
            <v>Yes</v>
          </cell>
          <cell r="W1548" t="str">
            <v/>
          </cell>
        </row>
        <row r="1549">
          <cell r="B1549">
            <v>78245</v>
          </cell>
          <cell r="C1549">
            <v>100</v>
          </cell>
          <cell r="D1549" t="str">
            <v>NEF 2017</v>
          </cell>
          <cell r="E1549" t="str">
            <v>Arlington Ridge Townhomes</v>
          </cell>
          <cell r="F1549" t="str">
            <v>Arlington Ridge Townhomes, L.P.</v>
          </cell>
          <cell r="G1549" t="str">
            <v>Spire Development</v>
          </cell>
          <cell r="H1549" t="str">
            <v>Lisa Days</v>
          </cell>
          <cell r="I1549" t="str">
            <v>Tracey Ferrara</v>
          </cell>
          <cell r="J1549" t="str">
            <v>Stemen, Mertens, Stickler CPA &amp; Associates</v>
          </cell>
          <cell r="K1549">
            <v>43186</v>
          </cell>
          <cell r="L1549" t="str">
            <v/>
          </cell>
          <cell r="M1549" t="str">
            <v>2034</v>
          </cell>
          <cell r="N1549" t="str">
            <v>New</v>
          </cell>
          <cell r="O1549">
            <v>43525</v>
          </cell>
          <cell r="P1549">
            <v>43735</v>
          </cell>
          <cell r="Q1549" t="str">
            <v>YES</v>
          </cell>
          <cell r="R1549" t="str">
            <v>YEAR OF PIS</v>
          </cell>
          <cell r="S1549">
            <v>2019</v>
          </cell>
          <cell r="T1549" t="str">
            <v>No</v>
          </cell>
          <cell r="U1549" t="str">
            <v>Yes</v>
          </cell>
          <cell r="V1549" t="str">
            <v>Yes</v>
          </cell>
          <cell r="W1549" t="str">
            <v/>
          </cell>
        </row>
        <row r="1550">
          <cell r="B1550">
            <v>78247</v>
          </cell>
          <cell r="C1550">
            <v>100</v>
          </cell>
          <cell r="D1550" t="str">
            <v>NEF 2019</v>
          </cell>
          <cell r="E1550" t="str">
            <v>Harbor House</v>
          </cell>
          <cell r="F1550" t="str">
            <v>Harbor House Owner LLC</v>
          </cell>
          <cell r="G1550" t="str">
            <v>Church Community Housing Corporation (RI)</v>
          </cell>
          <cell r="H1550" t="str">
            <v>Nicole Bush</v>
          </cell>
          <cell r="I1550" t="str">
            <v>Tracey Ferrara</v>
          </cell>
          <cell r="J1550" t="str">
            <v>D'Ambra CPA</v>
          </cell>
          <cell r="K1550">
            <v>43585</v>
          </cell>
          <cell r="L1550" t="str">
            <v/>
          </cell>
          <cell r="M1550" t="str">
            <v>2034</v>
          </cell>
          <cell r="N1550" t="str">
            <v>Moderate Rehab</v>
          </cell>
          <cell r="O1550">
            <v>43952</v>
          </cell>
          <cell r="P1550">
            <v>44043</v>
          </cell>
          <cell r="Q1550" t="str">
            <v>YES</v>
          </cell>
          <cell r="R1550" t="str">
            <v>YEAR OF PIS</v>
          </cell>
          <cell r="S1550">
            <v>2019</v>
          </cell>
          <cell r="T1550"/>
          <cell r="U1550" t="str">
            <v>Yes</v>
          </cell>
          <cell r="V1550" t="str">
            <v>Yes</v>
          </cell>
          <cell r="W1550" t="str">
            <v/>
          </cell>
        </row>
        <row r="1551">
          <cell r="B1551">
            <v>78268</v>
          </cell>
          <cell r="C1551">
            <v>100</v>
          </cell>
          <cell r="D1551" t="str">
            <v>Silicon Valley Bank SIF II</v>
          </cell>
          <cell r="E1551" t="str">
            <v>Mosaic Garden</v>
          </cell>
          <cell r="F1551" t="str">
            <v>MP Mosaic Garden Associates, L.P.</v>
          </cell>
          <cell r="G1551" t="str">
            <v>MidPen Housing Corp. (fka Mid Pennisula Housing Coalition)</v>
          </cell>
          <cell r="H1551" t="str">
            <v>Justin Sousley</v>
          </cell>
          <cell r="I1551" t="str">
            <v>Laura Pishion</v>
          </cell>
          <cell r="J1551" t="str">
            <v>Novogradac &amp; Company LLP (Bellevue, WA)</v>
          </cell>
          <cell r="K1551">
            <v>43159</v>
          </cell>
          <cell r="L1551" t="str">
            <v/>
          </cell>
          <cell r="M1551" t="str">
            <v>2033</v>
          </cell>
          <cell r="N1551" t="str">
            <v>Substantial Rehab</v>
          </cell>
          <cell r="O1551">
            <v>43435</v>
          </cell>
          <cell r="P1551">
            <v>43738</v>
          </cell>
          <cell r="Q1551" t="str">
            <v>YES</v>
          </cell>
          <cell r="R1551" t="str">
            <v>YEAR OF PIS</v>
          </cell>
          <cell r="S1551">
            <v>2018</v>
          </cell>
          <cell r="T1551" t="str">
            <v>Yes</v>
          </cell>
          <cell r="U1551" t="str">
            <v>Yes</v>
          </cell>
          <cell r="V1551" t="str">
            <v>Yes</v>
          </cell>
          <cell r="W1551" t="str">
            <v/>
          </cell>
        </row>
        <row r="1552">
          <cell r="B1552">
            <v>78274</v>
          </cell>
          <cell r="C1552">
            <v>100</v>
          </cell>
          <cell r="D1552" t="str">
            <v>NEF 2018</v>
          </cell>
          <cell r="E1552" t="str">
            <v>Barnesville Manor</v>
          </cell>
          <cell r="F1552" t="str">
            <v>BARNESVILLE MANOR SENIOR HOUSING LIMITED PARTNERSHIP</v>
          </cell>
          <cell r="G1552" t="str">
            <v>National Church Residences</v>
          </cell>
          <cell r="H1552" t="str">
            <v>Lisa Days</v>
          </cell>
          <cell r="I1552" t="str">
            <v>Tracey Ferrara</v>
          </cell>
          <cell r="J1552" t="str">
            <v>Dauby O' Connor &amp; Zaleski LLC</v>
          </cell>
          <cell r="K1552">
            <v>43361</v>
          </cell>
          <cell r="L1552" t="str">
            <v/>
          </cell>
          <cell r="M1552" t="str">
            <v>2033</v>
          </cell>
          <cell r="N1552" t="str">
            <v>Substantial Rehab</v>
          </cell>
          <cell r="O1552">
            <v>43720</v>
          </cell>
          <cell r="P1552">
            <v>43816</v>
          </cell>
          <cell r="Q1552" t="str">
            <v>YES</v>
          </cell>
          <cell r="R1552" t="str">
            <v>YEAR OF PIS</v>
          </cell>
          <cell r="S1552">
            <v>2018</v>
          </cell>
          <cell r="T1552" t="str">
            <v>Yes</v>
          </cell>
          <cell r="U1552" t="str">
            <v>Yes</v>
          </cell>
          <cell r="V1552" t="str">
            <v>Yes</v>
          </cell>
          <cell r="W1552" t="str">
            <v/>
          </cell>
        </row>
        <row r="1553">
          <cell r="B1553">
            <v>78279</v>
          </cell>
          <cell r="C1553">
            <v>100</v>
          </cell>
          <cell r="D1553" t="str">
            <v>NEF 2017</v>
          </cell>
          <cell r="E1553" t="str">
            <v>Bridgeport Manor Senior Housing</v>
          </cell>
          <cell r="F1553" t="str">
            <v>Bridgeport Manor Senior Housing Limited Partnership</v>
          </cell>
          <cell r="G1553" t="str">
            <v>National Church Residences</v>
          </cell>
          <cell r="H1553" t="str">
            <v>Lisa Days</v>
          </cell>
          <cell r="I1553" t="str">
            <v>Tracey Ferrara</v>
          </cell>
          <cell r="J1553" t="str">
            <v>Dauby O' Connor &amp; Zaleski LLC</v>
          </cell>
          <cell r="K1553">
            <v>43405</v>
          </cell>
          <cell r="L1553" t="str">
            <v/>
          </cell>
          <cell r="M1553" t="str">
            <v>2034</v>
          </cell>
          <cell r="N1553" t="str">
            <v>Substantial Rehab</v>
          </cell>
          <cell r="O1553">
            <v>43770</v>
          </cell>
          <cell r="P1553">
            <v>43816</v>
          </cell>
          <cell r="Q1553" t="str">
            <v>YES</v>
          </cell>
          <cell r="R1553" t="str">
            <v>YEAR OF PIS</v>
          </cell>
          <cell r="S1553">
            <v>2018</v>
          </cell>
          <cell r="T1553" t="str">
            <v>Yes</v>
          </cell>
          <cell r="U1553" t="str">
            <v>Yes</v>
          </cell>
          <cell r="V1553" t="str">
            <v>Yes</v>
          </cell>
          <cell r="W1553" t="str">
            <v/>
          </cell>
        </row>
        <row r="1554">
          <cell r="B1554">
            <v>78289</v>
          </cell>
          <cell r="C1554">
            <v>100</v>
          </cell>
          <cell r="D1554" t="str">
            <v>MS SIF V</v>
          </cell>
          <cell r="E1554" t="str">
            <v>The Eastman Reserve</v>
          </cell>
          <cell r="F1554" t="str">
            <v>Eastman Reserve, LLC</v>
          </cell>
          <cell r="G1554" t="str">
            <v>PathStone</v>
          </cell>
          <cell r="H1554" t="str">
            <v>Judy Jackson</v>
          </cell>
          <cell r="I1554" t="str">
            <v>Tracey Ferrara</v>
          </cell>
          <cell r="J1554" t="str">
            <v>Flaherty Salmin CPAs</v>
          </cell>
          <cell r="K1554">
            <v>43279</v>
          </cell>
          <cell r="L1554" t="str">
            <v/>
          </cell>
          <cell r="M1554" t="str">
            <v>2035</v>
          </cell>
          <cell r="N1554" t="str">
            <v>New</v>
          </cell>
          <cell r="O1554">
            <v>43951</v>
          </cell>
          <cell r="P1554">
            <v>43879</v>
          </cell>
          <cell r="Q1554" t="str">
            <v>YES</v>
          </cell>
          <cell r="R1554" t="str">
            <v>YEAR OF PIS</v>
          </cell>
          <cell r="S1554">
            <v>2019</v>
          </cell>
          <cell r="T1554" t="str">
            <v>No</v>
          </cell>
          <cell r="U1554" t="str">
            <v>Yes</v>
          </cell>
          <cell r="V1554" t="str">
            <v>Yes</v>
          </cell>
          <cell r="W1554" t="str">
            <v/>
          </cell>
        </row>
        <row r="1555">
          <cell r="B1555">
            <v>78293</v>
          </cell>
          <cell r="C1555">
            <v>100</v>
          </cell>
          <cell r="D1555" t="str">
            <v>NEF 2018</v>
          </cell>
          <cell r="E1555" t="str">
            <v>Pablo Davis</v>
          </cell>
          <cell r="F1555" t="str">
            <v>Pablo Davis II Limited Dividend Housing Association Limited Partnership</v>
          </cell>
          <cell r="G1555" t="str">
            <v>Bridging Communities Inc.</v>
          </cell>
          <cell r="H1555" t="str">
            <v>Kelly Wiegman</v>
          </cell>
          <cell r="I1555" t="str">
            <v>Jennifer Rivera</v>
          </cell>
          <cell r="J1555" t="str">
            <v xml:space="preserve">Doeren Mayhew </v>
          </cell>
          <cell r="K1555">
            <v>43432</v>
          </cell>
          <cell r="L1555" t="str">
            <v/>
          </cell>
          <cell r="M1555" t="str">
            <v>2033</v>
          </cell>
          <cell r="N1555" t="str">
            <v>Moderate Rehab</v>
          </cell>
          <cell r="O1555">
            <v>43739</v>
          </cell>
          <cell r="P1555">
            <v>43466</v>
          </cell>
          <cell r="Q1555" t="str">
            <v>YES</v>
          </cell>
          <cell r="R1555" t="str">
            <v>YEAR OF PIS</v>
          </cell>
          <cell r="S1555">
            <v>2018</v>
          </cell>
          <cell r="T1555" t="str">
            <v>Yes</v>
          </cell>
          <cell r="U1555" t="str">
            <v>Yes</v>
          </cell>
          <cell r="V1555" t="str">
            <v>Yes</v>
          </cell>
          <cell r="W1555" t="str">
            <v/>
          </cell>
        </row>
        <row r="1556">
          <cell r="B1556">
            <v>78299</v>
          </cell>
          <cell r="C1556">
            <v>100</v>
          </cell>
          <cell r="D1556" t="str">
            <v>Sterling National Bank SIF</v>
          </cell>
          <cell r="E1556" t="str">
            <v>BK Union Cluster</v>
          </cell>
          <cell r="F1556" t="str">
            <v>BK Union Avenue Cluster LLC</v>
          </cell>
          <cell r="G1556" t="str">
            <v>Banana Kelly Community Improvement Association, Inc.</v>
          </cell>
          <cell r="H1556" t="str">
            <v>David Rozan</v>
          </cell>
          <cell r="I1556" t="str">
            <v>Lisa Taylor</v>
          </cell>
          <cell r="J1556" t="str">
            <v>CohnReznick (NY)</v>
          </cell>
          <cell r="K1556">
            <v>43280</v>
          </cell>
          <cell r="L1556" t="str">
            <v/>
          </cell>
          <cell r="M1556" t="str">
            <v>2034</v>
          </cell>
          <cell r="N1556" t="str">
            <v>Moderate Rehab</v>
          </cell>
          <cell r="O1556" t="str">
            <v/>
          </cell>
          <cell r="P1556">
            <v>43280</v>
          </cell>
          <cell r="Q1556" t="str">
            <v>YES</v>
          </cell>
          <cell r="R1556" t="str">
            <v>YEAR OF PIS</v>
          </cell>
          <cell r="S1556">
            <v>2018</v>
          </cell>
          <cell r="T1556" t="str">
            <v>Yes</v>
          </cell>
          <cell r="U1556" t="str">
            <v>Yes</v>
          </cell>
          <cell r="V1556" t="str">
            <v>Yes</v>
          </cell>
          <cell r="W1556" t="str">
            <v/>
          </cell>
        </row>
        <row r="1557">
          <cell r="B1557">
            <v>78308</v>
          </cell>
          <cell r="C1557">
            <v>6.9</v>
          </cell>
          <cell r="D1557" t="str">
            <v>Cathay SIF IV</v>
          </cell>
          <cell r="E1557" t="str">
            <v>Heart's Place</v>
          </cell>
          <cell r="F1557" t="str">
            <v>Heart's Place LP</v>
          </cell>
          <cell r="G1557" t="str">
            <v>Housing Opportunity Development Corporation</v>
          </cell>
          <cell r="H1557" t="str">
            <v>Zoila Natera-Sandoval</v>
          </cell>
          <cell r="I1557" t="str">
            <v>Jennifer Rivera</v>
          </cell>
          <cell r="J1557" t="str">
            <v>RubinBrown LLP (Chicago)</v>
          </cell>
          <cell r="K1557">
            <v>43357</v>
          </cell>
          <cell r="L1557" t="str">
            <v/>
          </cell>
          <cell r="M1557" t="str">
            <v>2033</v>
          </cell>
          <cell r="N1557" t="str">
            <v>New</v>
          </cell>
          <cell r="O1557">
            <v>43678</v>
          </cell>
          <cell r="P1557">
            <v>43698</v>
          </cell>
          <cell r="Q1557" t="str">
            <v>YES</v>
          </cell>
          <cell r="R1557" t="str">
            <v>YEAR OF PIS</v>
          </cell>
          <cell r="S1557">
            <v>2019</v>
          </cell>
          <cell r="T1557" t="str">
            <v>No</v>
          </cell>
          <cell r="U1557" t="str">
            <v>Yes</v>
          </cell>
          <cell r="V1557" t="str">
            <v>Yes</v>
          </cell>
          <cell r="W1557" t="str">
            <v/>
          </cell>
        </row>
        <row r="1558">
          <cell r="B1558">
            <v>78308</v>
          </cell>
          <cell r="C1558">
            <v>93.1</v>
          </cell>
          <cell r="D1558" t="str">
            <v>NEF 2018</v>
          </cell>
          <cell r="E1558" t="str">
            <v>Heart's Place</v>
          </cell>
          <cell r="F1558" t="str">
            <v>Heart's Place LP</v>
          </cell>
          <cell r="G1558" t="str">
            <v>Housing Opportunity Development Corporation</v>
          </cell>
          <cell r="H1558" t="str">
            <v>Zoila Natera-Sandoval</v>
          </cell>
          <cell r="I1558" t="str">
            <v>Jennifer Rivera</v>
          </cell>
          <cell r="J1558" t="str">
            <v>RubinBrown LLP (Chicago)</v>
          </cell>
          <cell r="K1558">
            <v>43357</v>
          </cell>
          <cell r="L1558" t="str">
            <v/>
          </cell>
          <cell r="M1558" t="str">
            <v>2033</v>
          </cell>
          <cell r="N1558" t="str">
            <v>New</v>
          </cell>
          <cell r="O1558">
            <v>43678</v>
          </cell>
          <cell r="P1558">
            <v>43698</v>
          </cell>
          <cell r="Q1558" t="str">
            <v>YES</v>
          </cell>
          <cell r="R1558" t="str">
            <v>YEAR OF PIS</v>
          </cell>
          <cell r="S1558">
            <v>2019</v>
          </cell>
          <cell r="T1558" t="str">
            <v>No</v>
          </cell>
          <cell r="U1558" t="str">
            <v>Yes</v>
          </cell>
          <cell r="V1558" t="str">
            <v>Yes</v>
          </cell>
          <cell r="W1558" t="str">
            <v/>
          </cell>
        </row>
        <row r="1559">
          <cell r="B1559">
            <v>78313</v>
          </cell>
          <cell r="C1559">
            <v>100</v>
          </cell>
          <cell r="D1559" t="str">
            <v>NEF 2018</v>
          </cell>
          <cell r="E1559" t="str">
            <v>Chelsea Senior Commons</v>
          </cell>
          <cell r="F1559" t="str">
            <v>Chelsea Senior Commons, LLC</v>
          </cell>
          <cell r="G1559" t="str">
            <v>Bear Development, LLC</v>
          </cell>
          <cell r="H1559" t="str">
            <v>Eileen Kelly</v>
          </cell>
          <cell r="I1559" t="str">
            <v>Jennifer Rivera</v>
          </cell>
          <cell r="J1559" t="str">
            <v>Dauby O' Connor &amp; Zaleski LLC</v>
          </cell>
          <cell r="K1559">
            <v>43356</v>
          </cell>
          <cell r="L1559" t="str">
            <v/>
          </cell>
          <cell r="M1559" t="str">
            <v>2033</v>
          </cell>
          <cell r="N1559" t="str">
            <v>New</v>
          </cell>
          <cell r="O1559">
            <v>43709</v>
          </cell>
          <cell r="P1559">
            <v>43707</v>
          </cell>
          <cell r="Q1559" t="str">
            <v>YES</v>
          </cell>
          <cell r="R1559" t="str">
            <v>YEAR OF PIS</v>
          </cell>
          <cell r="S1559">
            <v>2019</v>
          </cell>
          <cell r="T1559" t="str">
            <v>No</v>
          </cell>
          <cell r="U1559" t="str">
            <v>Yes</v>
          </cell>
          <cell r="V1559" t="str">
            <v>Yes</v>
          </cell>
          <cell r="W1559" t="str">
            <v/>
          </cell>
        </row>
        <row r="1560">
          <cell r="B1560">
            <v>78339</v>
          </cell>
          <cell r="C1560">
            <v>100</v>
          </cell>
          <cell r="D1560" t="str">
            <v>NEF 2018</v>
          </cell>
          <cell r="E1560" t="str">
            <v>Sagebrook f/k/a Cass County Homes</v>
          </cell>
          <cell r="F1560" t="str">
            <v>Cass County Homes, LP</v>
          </cell>
          <cell r="G1560" t="str">
            <v>Cass Housing Initiative</v>
          </cell>
          <cell r="H1560" t="str">
            <v>Eileen Kelly</v>
          </cell>
          <cell r="I1560" t="str">
            <v>Jennifer Rivera</v>
          </cell>
          <cell r="J1560" t="str">
            <v>RubinBrown LLP (Chicago)</v>
          </cell>
          <cell r="K1560">
            <v>43236</v>
          </cell>
          <cell r="L1560" t="str">
            <v/>
          </cell>
          <cell r="M1560" t="str">
            <v>2033</v>
          </cell>
          <cell r="N1560" t="str">
            <v>New</v>
          </cell>
          <cell r="O1560">
            <v>43492</v>
          </cell>
          <cell r="P1560">
            <v>43483</v>
          </cell>
          <cell r="Q1560" t="str">
            <v>YES</v>
          </cell>
          <cell r="R1560" t="str">
            <v>YEAR OF PIS</v>
          </cell>
          <cell r="S1560">
            <v>2018</v>
          </cell>
          <cell r="T1560" t="str">
            <v>Yes</v>
          </cell>
          <cell r="U1560" t="str">
            <v>Yes</v>
          </cell>
          <cell r="V1560" t="str">
            <v>Yes</v>
          </cell>
          <cell r="W1560" t="str">
            <v/>
          </cell>
        </row>
        <row r="1561">
          <cell r="B1561">
            <v>78348</v>
          </cell>
          <cell r="C1561">
            <v>100</v>
          </cell>
          <cell r="D1561" t="str">
            <v>NEF 2018</v>
          </cell>
          <cell r="E1561" t="str">
            <v>Nettleton Manor Apartments</v>
          </cell>
          <cell r="F1561" t="str">
            <v>Steele Nettleton LLC</v>
          </cell>
          <cell r="G1561" t="str">
            <v>Steele Properties III, LLC</v>
          </cell>
          <cell r="H1561" t="str">
            <v>Molly Gillis</v>
          </cell>
          <cell r="I1561" t="str">
            <v>Jennifer Rivera</v>
          </cell>
          <cell r="J1561" t="str">
            <v>RubinBrown LLP (St. Louis)</v>
          </cell>
          <cell r="K1561">
            <v>43202</v>
          </cell>
          <cell r="L1561" t="str">
            <v/>
          </cell>
          <cell r="M1561" t="str">
            <v>2033</v>
          </cell>
          <cell r="N1561" t="str">
            <v>Moderate Rehab</v>
          </cell>
          <cell r="O1561">
            <v>43466</v>
          </cell>
          <cell r="P1561">
            <v>43465</v>
          </cell>
          <cell r="Q1561" t="str">
            <v>YES</v>
          </cell>
          <cell r="R1561" t="str">
            <v>YEAR OF PIS</v>
          </cell>
          <cell r="S1561">
            <v>2018</v>
          </cell>
          <cell r="T1561" t="str">
            <v>Yes</v>
          </cell>
          <cell r="U1561" t="str">
            <v>Yes</v>
          </cell>
          <cell r="V1561" t="str">
            <v>Yes</v>
          </cell>
          <cell r="W1561" t="str">
            <v/>
          </cell>
        </row>
        <row r="1562">
          <cell r="B1562">
            <v>78353</v>
          </cell>
          <cell r="C1562">
            <v>87.87</v>
          </cell>
          <cell r="D1562" t="str">
            <v>NEF 2018</v>
          </cell>
          <cell r="E1562" t="str">
            <v>Bristol Place</v>
          </cell>
          <cell r="F1562" t="str">
            <v>Bristol Place Residences, LP</v>
          </cell>
          <cell r="G1562" t="str">
            <v>Oak Grove Development Corporation</v>
          </cell>
          <cell r="H1562" t="str">
            <v>Zoila Natera-Sandoval</v>
          </cell>
          <cell r="I1562" t="str">
            <v>Jennifer Rivera</v>
          </cell>
          <cell r="J1562" t="str">
            <v>RubinBrown LLP (Chicago)</v>
          </cell>
          <cell r="K1562">
            <v>43410</v>
          </cell>
          <cell r="L1562" t="str">
            <v/>
          </cell>
          <cell r="M1562" t="str">
            <v>2034</v>
          </cell>
          <cell r="N1562" t="str">
            <v>New</v>
          </cell>
          <cell r="O1562">
            <v>43738</v>
          </cell>
          <cell r="P1562" t="str">
            <v/>
          </cell>
          <cell r="Q1562" t="str">
            <v>YES</v>
          </cell>
          <cell r="R1562" t="str">
            <v>YEAR OF PIS</v>
          </cell>
          <cell r="S1562"/>
          <cell r="T1562" t="str">
            <v>No</v>
          </cell>
          <cell r="U1562" t="str">
            <v>No</v>
          </cell>
          <cell r="V1562" t="str">
            <v>No</v>
          </cell>
          <cell r="W1562" t="str">
            <v/>
          </cell>
        </row>
        <row r="1563">
          <cell r="B1563">
            <v>78353</v>
          </cell>
          <cell r="C1563">
            <v>12.13</v>
          </cell>
          <cell r="D1563" t="str">
            <v>NEF 2019</v>
          </cell>
          <cell r="E1563" t="str">
            <v>Bristol Place</v>
          </cell>
          <cell r="F1563" t="str">
            <v>Bristol Place Residences, LP</v>
          </cell>
          <cell r="G1563" t="str">
            <v>Oak Grove Development Corporation</v>
          </cell>
          <cell r="H1563" t="str">
            <v>Zoila Natera-Sandoval</v>
          </cell>
          <cell r="I1563" t="str">
            <v>Jennifer Rivera</v>
          </cell>
          <cell r="J1563" t="str">
            <v>RubinBrown LLP (Chicago)</v>
          </cell>
          <cell r="K1563">
            <v>43410</v>
          </cell>
          <cell r="L1563" t="str">
            <v/>
          </cell>
          <cell r="M1563" t="str">
            <v>2034</v>
          </cell>
          <cell r="N1563" t="str">
            <v>New</v>
          </cell>
          <cell r="O1563">
            <v>43738</v>
          </cell>
          <cell r="P1563" t="str">
            <v/>
          </cell>
          <cell r="Q1563" t="str">
            <v>YES</v>
          </cell>
          <cell r="R1563" t="str">
            <v>YEAR OF PIS</v>
          </cell>
          <cell r="S1563"/>
          <cell r="T1563" t="str">
            <v>No</v>
          </cell>
          <cell r="U1563" t="str">
            <v>No</v>
          </cell>
          <cell r="V1563" t="str">
            <v>No</v>
          </cell>
          <cell r="W1563" t="str">
            <v/>
          </cell>
        </row>
        <row r="1564">
          <cell r="B1564">
            <v>78354</v>
          </cell>
          <cell r="C1564">
            <v>100</v>
          </cell>
          <cell r="D1564" t="str">
            <v>NEF Support Corp.</v>
          </cell>
          <cell r="E1564" t="str">
            <v>1736 Rhode Island Avenue</v>
          </cell>
          <cell r="F1564" t="str">
            <v>1736 Rhode Island Avenue LLC</v>
          </cell>
          <cell r="G1564" t="str">
            <v>Lock 7 Development LLC</v>
          </cell>
          <cell r="H1564" t="str">
            <v>Judy Jackson</v>
          </cell>
          <cell r="I1564" t="str">
            <v>Tracey Ferrara</v>
          </cell>
          <cell r="J1564" t="str">
            <v/>
          </cell>
          <cell r="K1564">
            <v>43615</v>
          </cell>
          <cell r="L1564" t="str">
            <v/>
          </cell>
          <cell r="M1564" t="str">
            <v>2035</v>
          </cell>
          <cell r="N1564" t="str">
            <v>New</v>
          </cell>
          <cell r="O1564">
            <v>44081</v>
          </cell>
          <cell r="P1564" t="str">
            <v/>
          </cell>
          <cell r="Q1564" t="str">
            <v>YES</v>
          </cell>
          <cell r="R1564" t="str">
            <v>YEAR OF PIS</v>
          </cell>
          <cell r="S1564"/>
          <cell r="T1564"/>
          <cell r="U1564" t="str">
            <v>No</v>
          </cell>
          <cell r="V1564" t="str">
            <v>No</v>
          </cell>
          <cell r="W1564" t="str">
            <v/>
          </cell>
        </row>
        <row r="1565">
          <cell r="B1565">
            <v>78360</v>
          </cell>
          <cell r="C1565">
            <v>100</v>
          </cell>
          <cell r="D1565" t="str">
            <v>Florida AHF</v>
          </cell>
          <cell r="E1565" t="str">
            <v>Coral Bay Cove Apartments</v>
          </cell>
          <cell r="F1565" t="str">
            <v>Coral Bay Cove, LLC</v>
          </cell>
          <cell r="G1565" t="str">
            <v>Landmark Development Corporation</v>
          </cell>
          <cell r="H1565" t="str">
            <v>Lisa Days</v>
          </cell>
          <cell r="I1565" t="str">
            <v>Tracey Ferrara</v>
          </cell>
          <cell r="J1565" t="str">
            <v>CohnReznick (Atlanta)</v>
          </cell>
          <cell r="K1565">
            <v>43364</v>
          </cell>
          <cell r="L1565" t="str">
            <v/>
          </cell>
          <cell r="M1565" t="str">
            <v>2036</v>
          </cell>
          <cell r="N1565" t="str">
            <v>New</v>
          </cell>
          <cell r="O1565">
            <v>43862</v>
          </cell>
          <cell r="P1565">
            <v>43871</v>
          </cell>
          <cell r="Q1565" t="str">
            <v>YES</v>
          </cell>
          <cell r="R1565" t="str">
            <v>YEAR OF PIS</v>
          </cell>
          <cell r="S1565">
            <v>2019</v>
          </cell>
          <cell r="T1565" t="str">
            <v>No</v>
          </cell>
          <cell r="U1565" t="str">
            <v>Yes</v>
          </cell>
          <cell r="V1565" t="str">
            <v>Yes</v>
          </cell>
          <cell r="W1565" t="str">
            <v/>
          </cell>
        </row>
        <row r="1566">
          <cell r="B1566">
            <v>78363</v>
          </cell>
          <cell r="C1566">
            <v>4.3</v>
          </cell>
          <cell r="D1566" t="str">
            <v>Cathay SIF III</v>
          </cell>
          <cell r="E1566" t="str">
            <v>Forest Oaks</v>
          </cell>
          <cell r="F1566" t="str">
            <v>Forest Oaks Senior Apartments LP</v>
          </cell>
          <cell r="G1566" t="str">
            <v>Carefree Development, LLC</v>
          </cell>
          <cell r="H1566" t="str">
            <v>Zoila Natera-Sandoval</v>
          </cell>
          <cell r="I1566" t="str">
            <v>Jennifer Rivera</v>
          </cell>
          <cell r="J1566" t="str">
            <v>Haran &amp; Associates, Ltd.</v>
          </cell>
          <cell r="K1566">
            <v>43411</v>
          </cell>
          <cell r="L1566" t="str">
            <v/>
          </cell>
          <cell r="M1566" t="str">
            <v>2033</v>
          </cell>
          <cell r="N1566" t="str">
            <v>New</v>
          </cell>
          <cell r="O1566">
            <v>43800</v>
          </cell>
          <cell r="P1566">
            <v>43814</v>
          </cell>
          <cell r="Q1566" t="str">
            <v>YES</v>
          </cell>
          <cell r="R1566" t="str">
            <v>YEAR OF PIS</v>
          </cell>
          <cell r="S1566"/>
          <cell r="T1566" t="str">
            <v>No</v>
          </cell>
          <cell r="U1566" t="str">
            <v>No</v>
          </cell>
          <cell r="V1566" t="str">
            <v>YES</v>
          </cell>
          <cell r="W1566" t="str">
            <v/>
          </cell>
        </row>
        <row r="1567">
          <cell r="B1567">
            <v>78363</v>
          </cell>
          <cell r="C1567">
            <v>95.7</v>
          </cell>
          <cell r="D1567" t="str">
            <v>NEF 2018</v>
          </cell>
          <cell r="E1567" t="str">
            <v>Forest Oaks</v>
          </cell>
          <cell r="F1567" t="str">
            <v>Forest Oaks Senior Apartments LP</v>
          </cell>
          <cell r="G1567" t="str">
            <v>Carefree Development, LLC</v>
          </cell>
          <cell r="H1567" t="str">
            <v>Zoila Natera-Sandoval</v>
          </cell>
          <cell r="I1567" t="str">
            <v>Jennifer Rivera</v>
          </cell>
          <cell r="J1567" t="str">
            <v>Haran &amp; Associates, Ltd.</v>
          </cell>
          <cell r="K1567">
            <v>43411</v>
          </cell>
          <cell r="L1567" t="str">
            <v/>
          </cell>
          <cell r="M1567" t="str">
            <v>2033</v>
          </cell>
          <cell r="N1567" t="str">
            <v>New</v>
          </cell>
          <cell r="O1567">
            <v>43800</v>
          </cell>
          <cell r="P1567">
            <v>43814</v>
          </cell>
          <cell r="Q1567" t="str">
            <v>YES</v>
          </cell>
          <cell r="R1567" t="str">
            <v>YEAR OF PIS</v>
          </cell>
          <cell r="S1567"/>
          <cell r="T1567" t="str">
            <v>No</v>
          </cell>
          <cell r="U1567" t="str">
            <v>No</v>
          </cell>
          <cell r="V1567" t="str">
            <v>YES</v>
          </cell>
          <cell r="W1567" t="str">
            <v/>
          </cell>
        </row>
        <row r="1568">
          <cell r="B1568">
            <v>78366</v>
          </cell>
          <cell r="C1568">
            <v>100</v>
          </cell>
          <cell r="D1568" t="str">
            <v>HEF XIV</v>
          </cell>
          <cell r="E1568" t="str">
            <v>Mountain View Senior</v>
          </cell>
          <cell r="F1568" t="str">
            <v>Pope Street Housing, LLC</v>
          </cell>
          <cell r="G1568" t="str">
            <v>Bethel Development, Inc.</v>
          </cell>
          <cell r="H1568" t="str">
            <v>Teresa Mondou</v>
          </cell>
          <cell r="I1568" t="str">
            <v>Laura Pishion</v>
          </cell>
          <cell r="J1568" t="str">
            <v>Tidwell Group (Columbus, OH)</v>
          </cell>
          <cell r="K1568">
            <v>43166</v>
          </cell>
          <cell r="L1568" t="str">
            <v/>
          </cell>
          <cell r="M1568" t="str">
            <v>2034</v>
          </cell>
          <cell r="N1568" t="str">
            <v>New</v>
          </cell>
          <cell r="O1568">
            <v>43525</v>
          </cell>
          <cell r="P1568">
            <v>43738</v>
          </cell>
          <cell r="Q1568" t="str">
            <v>YES</v>
          </cell>
          <cell r="R1568" t="str">
            <v>YEAR OF PIS</v>
          </cell>
          <cell r="S1568">
            <v>2019</v>
          </cell>
          <cell r="T1568" t="str">
            <v>No</v>
          </cell>
          <cell r="U1568" t="str">
            <v>Yes</v>
          </cell>
          <cell r="V1568" t="str">
            <v>Yes</v>
          </cell>
          <cell r="W1568" t="str">
            <v/>
          </cell>
        </row>
        <row r="1569">
          <cell r="B1569">
            <v>78377</v>
          </cell>
          <cell r="C1569">
            <v>100</v>
          </cell>
          <cell r="D1569" t="str">
            <v>Capital One 2012</v>
          </cell>
          <cell r="E1569" t="str">
            <v>Concern Port Jefferson</v>
          </cell>
          <cell r="F1569" t="str">
            <v>Concern Port Jefferson LLC</v>
          </cell>
          <cell r="G1569" t="str">
            <v>Concern for Independent Living, Inc.</v>
          </cell>
          <cell r="H1569" t="str">
            <v>Lisa Taylor</v>
          </cell>
          <cell r="I1569" t="str">
            <v>Tracey Ferrara</v>
          </cell>
          <cell r="J1569" t="str">
            <v>CohnReznick (NY)</v>
          </cell>
          <cell r="K1569">
            <v>43529</v>
          </cell>
          <cell r="L1569" t="str">
            <v/>
          </cell>
          <cell r="M1569" t="str">
            <v>2036</v>
          </cell>
          <cell r="N1569" t="str">
            <v>New</v>
          </cell>
          <cell r="O1569">
            <v>44079</v>
          </cell>
          <cell r="P1569" t="str">
            <v/>
          </cell>
          <cell r="Q1569" t="str">
            <v>YES</v>
          </cell>
          <cell r="R1569" t="str">
            <v>YEAR OF PIS</v>
          </cell>
          <cell r="S1569"/>
          <cell r="T1569"/>
          <cell r="U1569" t="str">
            <v>No</v>
          </cell>
          <cell r="V1569" t="str">
            <v>No</v>
          </cell>
          <cell r="W1569" t="str">
            <v/>
          </cell>
        </row>
        <row r="1570">
          <cell r="B1570">
            <v>78392</v>
          </cell>
          <cell r="C1570">
            <v>100</v>
          </cell>
          <cell r="D1570" t="str">
            <v>NEF 2018</v>
          </cell>
          <cell r="E1570" t="str">
            <v>Whittier Apartments</v>
          </cell>
          <cell r="F1570" t="str">
            <v>Steele Whittier LLC</v>
          </cell>
          <cell r="G1570" t="str">
            <v>Steele Properties III, LLC</v>
          </cell>
          <cell r="H1570" t="str">
            <v>Molly Gillis</v>
          </cell>
          <cell r="I1570" t="str">
            <v>Jennifer Rivera</v>
          </cell>
          <cell r="J1570" t="str">
            <v>Dauby O' Connor &amp; Zaleski LLC</v>
          </cell>
          <cell r="K1570">
            <v>43419</v>
          </cell>
          <cell r="L1570" t="str">
            <v/>
          </cell>
          <cell r="M1570" t="str">
            <v>2033</v>
          </cell>
          <cell r="N1570" t="str">
            <v>Moderate Rehab</v>
          </cell>
          <cell r="O1570">
            <v>43830</v>
          </cell>
          <cell r="P1570">
            <v>43816</v>
          </cell>
          <cell r="Q1570" t="str">
            <v>YES</v>
          </cell>
          <cell r="R1570" t="str">
            <v>YEAR OF PIS</v>
          </cell>
          <cell r="S1570">
            <v>2019</v>
          </cell>
          <cell r="T1570" t="str">
            <v>No</v>
          </cell>
          <cell r="U1570" t="str">
            <v>Yes</v>
          </cell>
          <cell r="V1570" t="str">
            <v>Yes</v>
          </cell>
          <cell r="W1570" t="str">
            <v/>
          </cell>
        </row>
        <row r="1571">
          <cell r="B1571">
            <v>78412</v>
          </cell>
          <cell r="C1571">
            <v>8.9</v>
          </cell>
          <cell r="D1571" t="str">
            <v>Cathay SIF III</v>
          </cell>
          <cell r="E1571" t="str">
            <v>The Frye Apartments</v>
          </cell>
          <cell r="F1571" t="str">
            <v>223 Yesler LLLP</v>
          </cell>
          <cell r="G1571" t="str">
            <v>The Low Income Housing Institute (LIHI)</v>
          </cell>
          <cell r="H1571" t="str">
            <v>Justin Sousley</v>
          </cell>
          <cell r="I1571" t="str">
            <v>Laura Pishion</v>
          </cell>
          <cell r="J1571" t="str">
            <v>Dauby O' Connor &amp; Zaleski LLC</v>
          </cell>
          <cell r="K1571">
            <v>43567</v>
          </cell>
          <cell r="L1571" t="str">
            <v/>
          </cell>
          <cell r="M1571" t="str">
            <v>2035</v>
          </cell>
          <cell r="N1571" t="str">
            <v>Moderate Rehab</v>
          </cell>
          <cell r="O1571">
            <v>44166</v>
          </cell>
          <cell r="P1571" t="str">
            <v/>
          </cell>
          <cell r="Q1571" t="str">
            <v>YES</v>
          </cell>
          <cell r="R1571" t="str">
            <v>YEAR OF PIS</v>
          </cell>
          <cell r="S1571">
            <v>2019</v>
          </cell>
          <cell r="T1571"/>
          <cell r="U1571" t="str">
            <v>Yes</v>
          </cell>
          <cell r="V1571" t="str">
            <v>Yes</v>
          </cell>
          <cell r="W1571" t="str">
            <v/>
          </cell>
        </row>
        <row r="1572">
          <cell r="B1572">
            <v>78412</v>
          </cell>
          <cell r="C1572">
            <v>6.67</v>
          </cell>
          <cell r="D1572" t="str">
            <v>Cathay SIF IV</v>
          </cell>
          <cell r="E1572" t="str">
            <v>The Frye Apartments</v>
          </cell>
          <cell r="F1572" t="str">
            <v>223 Yesler LLLP</v>
          </cell>
          <cell r="G1572" t="str">
            <v>The Low Income Housing Institute (LIHI)</v>
          </cell>
          <cell r="H1572" t="str">
            <v>Justin Sousley</v>
          </cell>
          <cell r="I1572" t="str">
            <v>Laura Pishion</v>
          </cell>
          <cell r="J1572" t="str">
            <v>Dauby O' Connor &amp; Zaleski LLC</v>
          </cell>
          <cell r="K1572">
            <v>43567</v>
          </cell>
          <cell r="L1572" t="str">
            <v/>
          </cell>
          <cell r="M1572" t="str">
            <v>2035</v>
          </cell>
          <cell r="N1572" t="str">
            <v>Moderate Rehab</v>
          </cell>
          <cell r="O1572">
            <v>44166</v>
          </cell>
          <cell r="P1572" t="str">
            <v/>
          </cell>
          <cell r="Q1572" t="str">
            <v>YES</v>
          </cell>
          <cell r="R1572" t="str">
            <v>YEAR OF PIS</v>
          </cell>
          <cell r="S1572">
            <v>2019</v>
          </cell>
          <cell r="T1572"/>
          <cell r="U1572" t="str">
            <v>Yes</v>
          </cell>
          <cell r="V1572" t="str">
            <v>Yes</v>
          </cell>
          <cell r="W1572" t="str">
            <v/>
          </cell>
        </row>
        <row r="1573">
          <cell r="B1573">
            <v>78412</v>
          </cell>
          <cell r="C1573">
            <v>67.8</v>
          </cell>
          <cell r="D1573" t="str">
            <v>HEF XV</v>
          </cell>
          <cell r="E1573" t="str">
            <v>The Frye Apartments</v>
          </cell>
          <cell r="F1573" t="str">
            <v>223 Yesler LLLP</v>
          </cell>
          <cell r="G1573" t="str">
            <v>The Low Income Housing Institute (LIHI)</v>
          </cell>
          <cell r="H1573" t="str">
            <v>Justin Sousley</v>
          </cell>
          <cell r="I1573" t="str">
            <v>Laura Pishion</v>
          </cell>
          <cell r="J1573" t="str">
            <v>Dauby O' Connor &amp; Zaleski LLC</v>
          </cell>
          <cell r="K1573">
            <v>43567</v>
          </cell>
          <cell r="L1573" t="str">
            <v/>
          </cell>
          <cell r="M1573" t="str">
            <v>2035</v>
          </cell>
          <cell r="N1573" t="str">
            <v>Moderate Rehab</v>
          </cell>
          <cell r="O1573">
            <v>44166</v>
          </cell>
          <cell r="P1573" t="str">
            <v/>
          </cell>
          <cell r="Q1573" t="str">
            <v>YES</v>
          </cell>
          <cell r="R1573" t="str">
            <v>YEAR OF PIS</v>
          </cell>
          <cell r="S1573">
            <v>2019</v>
          </cell>
          <cell r="T1573"/>
          <cell r="U1573" t="str">
            <v>Yes</v>
          </cell>
          <cell r="V1573" t="str">
            <v>Yes</v>
          </cell>
          <cell r="W1573" t="str">
            <v/>
          </cell>
        </row>
        <row r="1574">
          <cell r="B1574">
            <v>78412</v>
          </cell>
          <cell r="C1574">
            <v>16.63</v>
          </cell>
          <cell r="D1574" t="str">
            <v>HEF XVI</v>
          </cell>
          <cell r="E1574" t="str">
            <v>The Frye Apartments</v>
          </cell>
          <cell r="F1574" t="str">
            <v>223 Yesler LLLP</v>
          </cell>
          <cell r="G1574" t="str">
            <v>The Low Income Housing Institute (LIHI)</v>
          </cell>
          <cell r="H1574" t="str">
            <v>Justin Sousley</v>
          </cell>
          <cell r="I1574" t="str">
            <v>Laura Pishion</v>
          </cell>
          <cell r="J1574" t="str">
            <v>Dauby O' Connor &amp; Zaleski LLC</v>
          </cell>
          <cell r="K1574">
            <v>43567</v>
          </cell>
          <cell r="L1574" t="str">
            <v/>
          </cell>
          <cell r="M1574" t="str">
            <v>2035</v>
          </cell>
          <cell r="N1574" t="str">
            <v>Moderate Rehab</v>
          </cell>
          <cell r="O1574">
            <v>44166</v>
          </cell>
          <cell r="P1574" t="str">
            <v/>
          </cell>
          <cell r="Q1574" t="str">
            <v>YES</v>
          </cell>
          <cell r="R1574" t="str">
            <v>YEAR OF PIS</v>
          </cell>
          <cell r="S1574">
            <v>2019</v>
          </cell>
          <cell r="T1574"/>
          <cell r="U1574" t="str">
            <v>Yes</v>
          </cell>
          <cell r="V1574" t="str">
            <v>Yes</v>
          </cell>
          <cell r="W1574" t="str">
            <v/>
          </cell>
        </row>
        <row r="1575">
          <cell r="B1575">
            <v>78431</v>
          </cell>
          <cell r="C1575">
            <v>100</v>
          </cell>
          <cell r="D1575" t="str">
            <v>NEF Support Corp.</v>
          </cell>
          <cell r="E1575" t="str">
            <v>Sandstone</v>
          </cell>
          <cell r="F1575" t="str">
            <v>Sandstone Foothills Senior Housing LP</v>
          </cell>
          <cell r="G1575" t="str">
            <v>National Church Residences</v>
          </cell>
          <cell r="H1575" t="str">
            <v>Sandy Baker</v>
          </cell>
          <cell r="I1575" t="str">
            <v>Jennifer Rivera</v>
          </cell>
          <cell r="J1575" t="str">
            <v>Dauby O' Connor &amp; Zaleski LLC</v>
          </cell>
          <cell r="K1575">
            <v>43622</v>
          </cell>
          <cell r="L1575" t="str">
            <v/>
          </cell>
          <cell r="M1575" t="str">
            <v>2035</v>
          </cell>
          <cell r="N1575" t="str">
            <v>Substantial Rehab</v>
          </cell>
          <cell r="O1575">
            <v>43922</v>
          </cell>
          <cell r="P1575" t="str">
            <v/>
          </cell>
          <cell r="Q1575" t="str">
            <v>YES</v>
          </cell>
          <cell r="R1575" t="str">
            <v>YEAR OF PIS</v>
          </cell>
          <cell r="S1575">
            <v>2019</v>
          </cell>
          <cell r="T1575"/>
          <cell r="U1575" t="str">
            <v>Yes</v>
          </cell>
          <cell r="V1575" t="str">
            <v>Yes</v>
          </cell>
          <cell r="W1575" t="str">
            <v/>
          </cell>
        </row>
        <row r="1576">
          <cell r="B1576">
            <v>78458</v>
          </cell>
          <cell r="C1576">
            <v>100</v>
          </cell>
          <cell r="D1576" t="str">
            <v>MS SIF VI</v>
          </cell>
          <cell r="E1576" t="str">
            <v>Gateway Northeast</v>
          </cell>
          <cell r="F1576" t="str">
            <v>CB LM Redevelopment Limited Partnership</v>
          </cell>
          <cell r="G1576" t="str">
            <v>CommonBond Communities</v>
          </cell>
          <cell r="H1576" t="str">
            <v>Kelly Wiegman</v>
          </cell>
          <cell r="I1576" t="str">
            <v>Jennifer Rivera</v>
          </cell>
          <cell r="J1576" t="str">
            <v>Mahoney Ulbrich Christiansen Russ</v>
          </cell>
          <cell r="K1576">
            <v>43818</v>
          </cell>
          <cell r="L1576" t="str">
            <v/>
          </cell>
          <cell r="M1576" t="str">
            <v>2036</v>
          </cell>
          <cell r="N1576" t="str">
            <v>New</v>
          </cell>
          <cell r="O1576">
            <v>44246</v>
          </cell>
          <cell r="P1576" t="str">
            <v/>
          </cell>
          <cell r="Q1576" t="str">
            <v>YES</v>
          </cell>
          <cell r="R1576" t="str">
            <v>YEAR OF PIS</v>
          </cell>
          <cell r="S1576">
            <v>2019</v>
          </cell>
          <cell r="T1576"/>
          <cell r="U1576" t="str">
            <v>Yes</v>
          </cell>
          <cell r="V1576" t="str">
            <v>Yes</v>
          </cell>
          <cell r="W1576" t="str">
            <v/>
          </cell>
        </row>
        <row r="1577">
          <cell r="B1577">
            <v>78462</v>
          </cell>
          <cell r="C1577">
            <v>100</v>
          </cell>
          <cell r="D1577" t="str">
            <v>MS SIF V</v>
          </cell>
          <cell r="E1577" t="str">
            <v>MillCreek Station Apartments LLC</v>
          </cell>
          <cell r="F1577" t="str">
            <v>MillCreek Station Apartments LLC</v>
          </cell>
          <cell r="G1577" t="str">
            <v>Gardner Batt. LLC</v>
          </cell>
          <cell r="H1577" t="str">
            <v>Teresa Mondou</v>
          </cell>
          <cell r="I1577" t="str">
            <v>Laura Pishion</v>
          </cell>
          <cell r="J1577" t="str">
            <v>Eide Bailly LLP (Salt Lake City)</v>
          </cell>
          <cell r="K1577">
            <v>43287</v>
          </cell>
          <cell r="L1577" t="str">
            <v/>
          </cell>
          <cell r="M1577" t="str">
            <v>2034</v>
          </cell>
          <cell r="N1577" t="str">
            <v>New</v>
          </cell>
          <cell r="O1577">
            <v>43723</v>
          </cell>
          <cell r="P1577">
            <v>43789</v>
          </cell>
          <cell r="Q1577" t="str">
            <v>YES</v>
          </cell>
          <cell r="R1577" t="str">
            <v>YEAR OF PIS</v>
          </cell>
          <cell r="S1577">
            <v>2019</v>
          </cell>
          <cell r="T1577" t="str">
            <v>No</v>
          </cell>
          <cell r="U1577" t="str">
            <v>Yes</v>
          </cell>
          <cell r="V1577" t="str">
            <v>Yes</v>
          </cell>
          <cell r="W1577" t="str">
            <v/>
          </cell>
        </row>
        <row r="1578">
          <cell r="B1578">
            <v>78473</v>
          </cell>
          <cell r="C1578">
            <v>100</v>
          </cell>
          <cell r="D1578" t="str">
            <v>HEF XV</v>
          </cell>
          <cell r="E1578" t="str">
            <v>PATH</v>
          </cell>
          <cell r="F1578" t="str">
            <v>Providence Heights LLLP</v>
          </cell>
          <cell r="G1578" t="str">
            <v>Second Chance Center</v>
          </cell>
          <cell r="H1578" t="str">
            <v>Melanie Niemeyer</v>
          </cell>
          <cell r="I1578" t="str">
            <v>Laura Pishion</v>
          </cell>
          <cell r="J1578" t="str">
            <v>JDS Professional Group</v>
          </cell>
          <cell r="K1578">
            <v>43455</v>
          </cell>
          <cell r="L1578" t="str">
            <v/>
          </cell>
          <cell r="M1578" t="str">
            <v>2034</v>
          </cell>
          <cell r="N1578" t="str">
            <v>New</v>
          </cell>
          <cell r="O1578">
            <v>43829</v>
          </cell>
          <cell r="P1578">
            <v>43885</v>
          </cell>
          <cell r="Q1578" t="str">
            <v>YES</v>
          </cell>
          <cell r="R1578" t="str">
            <v>YEAR OF PIS</v>
          </cell>
          <cell r="S1578"/>
          <cell r="T1578" t="str">
            <v>No</v>
          </cell>
          <cell r="U1578" t="str">
            <v>No</v>
          </cell>
          <cell r="V1578" t="str">
            <v>Yes</v>
          </cell>
          <cell r="W1578" t="str">
            <v/>
          </cell>
        </row>
        <row r="1579">
          <cell r="B1579">
            <v>78476</v>
          </cell>
          <cell r="C1579">
            <v>100</v>
          </cell>
          <cell r="D1579" t="str">
            <v>NEF Preservation Fund II LP</v>
          </cell>
          <cell r="E1579" t="str">
            <v>Fox Hollow - Preservation Equity (2018)</v>
          </cell>
          <cell r="F1579" t="str">
            <v>Fox Hollow Associates, Ltd.</v>
          </cell>
          <cell r="G1579" t="str">
            <v>Lincoln Avenue Capital, LLC</v>
          </cell>
          <cell r="H1579" t="str">
            <v>Gail Monahan</v>
          </cell>
          <cell r="I1579" t="str">
            <v>Laura Pishion</v>
          </cell>
          <cell r="J1579" t="str">
            <v>Tidwell Group (Atlanta)</v>
          </cell>
          <cell r="K1579">
            <v>43243</v>
          </cell>
          <cell r="L1579">
            <v>43916</v>
          </cell>
          <cell r="M1579" t="str">
            <v/>
          </cell>
          <cell r="N1579" t="str">
            <v xml:space="preserve">15 two-story buildings constructed in 1991 </v>
          </cell>
          <cell r="O1579" t="str">
            <v/>
          </cell>
          <cell r="P1579" t="str">
            <v/>
          </cell>
          <cell r="Q1579" t="str">
            <v>NO</v>
          </cell>
          <cell r="R1579" t="str">
            <v/>
          </cell>
          <cell r="S1579"/>
          <cell r="T1579" t="str">
            <v>No</v>
          </cell>
          <cell r="U1579" t="str">
            <v>No</v>
          </cell>
          <cell r="V1579" t="str">
            <v>No</v>
          </cell>
          <cell r="W1579" t="str">
            <v/>
          </cell>
        </row>
        <row r="1580">
          <cell r="B1580">
            <v>78477</v>
          </cell>
          <cell r="C1580">
            <v>100</v>
          </cell>
          <cell r="D1580" t="str">
            <v>NEF Preservation Fund II LP</v>
          </cell>
          <cell r="E1580" t="str">
            <v>Huntington Reserve - Preservation Equity (2018)</v>
          </cell>
          <cell r="F1580" t="str">
            <v>Huntington Reserve Associates, Ltd.</v>
          </cell>
          <cell r="G1580" t="str">
            <v>Lincoln Avenue Capital, LLC</v>
          </cell>
          <cell r="H1580" t="str">
            <v>Gail Monahan</v>
          </cell>
          <cell r="I1580" t="str">
            <v>Laura Pishion</v>
          </cell>
          <cell r="J1580" t="str">
            <v>Tidwell Group (Atlanta)</v>
          </cell>
          <cell r="K1580">
            <v>43243</v>
          </cell>
          <cell r="L1580">
            <v>43738</v>
          </cell>
          <cell r="M1580" t="str">
            <v/>
          </cell>
          <cell r="N1580" t="str">
            <v/>
          </cell>
          <cell r="O1580" t="str">
            <v/>
          </cell>
          <cell r="P1580" t="str">
            <v/>
          </cell>
          <cell r="Q1580" t="str">
            <v>NO</v>
          </cell>
          <cell r="R1580" t="str">
            <v/>
          </cell>
          <cell r="S1580">
            <v>2019</v>
          </cell>
          <cell r="T1580" t="str">
            <v>No</v>
          </cell>
          <cell r="U1580" t="str">
            <v>Yes</v>
          </cell>
          <cell r="V1580" t="str">
            <v>Yes</v>
          </cell>
          <cell r="W1580" t="str">
            <v/>
          </cell>
        </row>
        <row r="1581">
          <cell r="B1581">
            <v>78479</v>
          </cell>
          <cell r="C1581">
            <v>42.74</v>
          </cell>
          <cell r="D1581" t="str">
            <v>NEF 2018</v>
          </cell>
          <cell r="E1581" t="str">
            <v>11 Crown Street</v>
          </cell>
          <cell r="F1581" t="str">
            <v>11 Crown Street Associates LLC</v>
          </cell>
          <cell r="G1581" t="str">
            <v>The Michaels Development Company I, L.P.</v>
          </cell>
          <cell r="H1581" t="str">
            <v>Kimberly Pereira</v>
          </cell>
          <cell r="I1581" t="str">
            <v>Tracey Ferrara</v>
          </cell>
          <cell r="J1581" t="str">
            <v>BDO USA LLP (Marlton, NJ)</v>
          </cell>
          <cell r="K1581">
            <v>43510</v>
          </cell>
          <cell r="L1581" t="str">
            <v/>
          </cell>
          <cell r="M1581" t="str">
            <v>2034</v>
          </cell>
          <cell r="N1581" t="str">
            <v>New</v>
          </cell>
          <cell r="O1581">
            <v>43983</v>
          </cell>
          <cell r="P1581">
            <v>43983</v>
          </cell>
          <cell r="Q1581" t="str">
            <v>YES</v>
          </cell>
          <cell r="R1581" t="str">
            <v>YEAR OF PIS</v>
          </cell>
          <cell r="S1581"/>
          <cell r="T1581"/>
          <cell r="U1581" t="str">
            <v>No</v>
          </cell>
          <cell r="V1581" t="str">
            <v>Yes</v>
          </cell>
          <cell r="W1581" t="str">
            <v/>
          </cell>
        </row>
        <row r="1582">
          <cell r="B1582">
            <v>78479</v>
          </cell>
          <cell r="C1582">
            <v>57.26</v>
          </cell>
          <cell r="D1582" t="str">
            <v>Webster LIHTC Fund I</v>
          </cell>
          <cell r="E1582" t="str">
            <v>11 Crown Street</v>
          </cell>
          <cell r="F1582" t="str">
            <v>11 Crown Street Associates LLC</v>
          </cell>
          <cell r="G1582" t="str">
            <v>The Michaels Development Company I, L.P.</v>
          </cell>
          <cell r="H1582" t="str">
            <v>Kimberly Pereira</v>
          </cell>
          <cell r="I1582" t="str">
            <v>Tracey Ferrara</v>
          </cell>
          <cell r="J1582" t="str">
            <v>BDO USA LLP (Marlton, NJ)</v>
          </cell>
          <cell r="K1582">
            <v>43510</v>
          </cell>
          <cell r="L1582" t="str">
            <v/>
          </cell>
          <cell r="M1582" t="str">
            <v>2034</v>
          </cell>
          <cell r="N1582" t="str">
            <v>New</v>
          </cell>
          <cell r="O1582">
            <v>43983</v>
          </cell>
          <cell r="P1582">
            <v>43983</v>
          </cell>
          <cell r="Q1582" t="str">
            <v>YES</v>
          </cell>
          <cell r="R1582" t="str">
            <v>YEAR OF PIS</v>
          </cell>
          <cell r="S1582"/>
          <cell r="T1582"/>
          <cell r="U1582" t="str">
            <v>No</v>
          </cell>
          <cell r="V1582" t="str">
            <v>Yes</v>
          </cell>
          <cell r="W1582" t="str">
            <v/>
          </cell>
        </row>
        <row r="1583">
          <cell r="B1583">
            <v>78489</v>
          </cell>
          <cell r="C1583">
            <v>100</v>
          </cell>
          <cell r="D1583" t="str">
            <v>CIBC Bank USA Housing Fund</v>
          </cell>
          <cell r="E1583" t="str">
            <v>Miriam Apartments</v>
          </cell>
          <cell r="F1583" t="str">
            <v>Miriam Apartments LP</v>
          </cell>
          <cell r="G1583" t="str">
            <v>Mercy Housing Lakefront (IL WI)</v>
          </cell>
          <cell r="H1583" t="str">
            <v>Zoila Natera-Sandoval</v>
          </cell>
          <cell r="I1583" t="str">
            <v>Jennifer Rivera</v>
          </cell>
          <cell r="J1583" t="str">
            <v>CohnReznick (Chicago)</v>
          </cell>
          <cell r="K1583">
            <v>43553</v>
          </cell>
          <cell r="L1583" t="str">
            <v/>
          </cell>
          <cell r="M1583" t="str">
            <v>2035</v>
          </cell>
          <cell r="N1583" t="str">
            <v>Substantial Rehab</v>
          </cell>
          <cell r="O1583">
            <v>43980</v>
          </cell>
          <cell r="P1583">
            <v>43934</v>
          </cell>
          <cell r="Q1583" t="str">
            <v>YES</v>
          </cell>
          <cell r="R1583" t="str">
            <v>YEAR OF PIS</v>
          </cell>
          <cell r="S1583">
            <v>2019</v>
          </cell>
          <cell r="T1583"/>
          <cell r="U1583" t="str">
            <v>Yes</v>
          </cell>
          <cell r="V1583" t="str">
            <v>Yes</v>
          </cell>
          <cell r="W1583" t="str">
            <v/>
          </cell>
        </row>
        <row r="1584">
          <cell r="B1584">
            <v>78496</v>
          </cell>
          <cell r="C1584">
            <v>100</v>
          </cell>
          <cell r="D1584" t="str">
            <v>NEF 2018</v>
          </cell>
          <cell r="E1584" t="str">
            <v>CRH Replacement Housing 10</v>
          </cell>
          <cell r="F1584" t="str">
            <v>Charleston Replacement Housing L.P. #10</v>
          </cell>
          <cell r="G1584" t="str">
            <v>Alan Ives Construction (LOCATION: CHICAGO, IL)</v>
          </cell>
          <cell r="H1584" t="str">
            <v>Judy Jackson</v>
          </cell>
          <cell r="I1584" t="str">
            <v>Tracey Ferrara</v>
          </cell>
          <cell r="J1584" t="str">
            <v>Haran &amp; Associates, Ltd.</v>
          </cell>
          <cell r="K1584">
            <v>43451</v>
          </cell>
          <cell r="L1584" t="str">
            <v/>
          </cell>
          <cell r="M1584" t="str">
            <v>2033</v>
          </cell>
          <cell r="N1584" t="str">
            <v>New</v>
          </cell>
          <cell r="O1584">
            <v>43786</v>
          </cell>
          <cell r="P1584">
            <v>43818</v>
          </cell>
          <cell r="Q1584" t="str">
            <v>YES</v>
          </cell>
          <cell r="R1584" t="str">
            <v>YEAR OF PIS</v>
          </cell>
          <cell r="S1584">
            <v>2019</v>
          </cell>
          <cell r="T1584" t="str">
            <v>No</v>
          </cell>
          <cell r="U1584" t="str">
            <v>Yes</v>
          </cell>
          <cell r="V1584" t="str">
            <v>Yes</v>
          </cell>
          <cell r="W1584" t="str">
            <v/>
          </cell>
        </row>
        <row r="1585">
          <cell r="B1585">
            <v>78498</v>
          </cell>
          <cell r="C1585">
            <v>100</v>
          </cell>
          <cell r="D1585" t="str">
            <v>JPMorgan 2019 II</v>
          </cell>
          <cell r="E1585" t="str">
            <v>Hillcrest I (GA)</v>
          </cell>
          <cell r="F1585" t="str">
            <v>TBG Hillcrest Senior I, LP</v>
          </cell>
          <cell r="G1585" t="str">
            <v>The Benoit Group</v>
          </cell>
          <cell r="H1585" t="str">
            <v>Nicole Bush</v>
          </cell>
          <cell r="I1585" t="str">
            <v>Tracey Ferrara</v>
          </cell>
          <cell r="J1585" t="str">
            <v>CohnReznick (Atlanta)</v>
          </cell>
          <cell r="K1585">
            <v>43435</v>
          </cell>
          <cell r="L1585" t="str">
            <v/>
          </cell>
          <cell r="M1585" t="str">
            <v>2034</v>
          </cell>
          <cell r="N1585" t="str">
            <v>New</v>
          </cell>
          <cell r="O1585">
            <v>44012</v>
          </cell>
          <cell r="P1585">
            <v>44014</v>
          </cell>
          <cell r="Q1585" t="str">
            <v>YES</v>
          </cell>
          <cell r="R1585" t="str">
            <v>YEAR OF PIS</v>
          </cell>
          <cell r="S1585">
            <v>2019</v>
          </cell>
          <cell r="T1585" t="str">
            <v>No</v>
          </cell>
          <cell r="U1585" t="str">
            <v>Yes</v>
          </cell>
          <cell r="V1585" t="str">
            <v>Yes</v>
          </cell>
          <cell r="W1585" t="str">
            <v/>
          </cell>
        </row>
        <row r="1586">
          <cell r="B1586">
            <v>78511</v>
          </cell>
          <cell r="C1586">
            <v>100</v>
          </cell>
          <cell r="D1586" t="str">
            <v>BOACHIF XI</v>
          </cell>
          <cell r="E1586" t="str">
            <v>Liberty Meadow Estates Phase III</v>
          </cell>
          <cell r="F1586" t="str">
            <v>Liberty Meadow Estates, Phase III LP</v>
          </cell>
          <cell r="G1586" t="str">
            <v>Will County Housing Development Corp.</v>
          </cell>
          <cell r="H1586" t="str">
            <v>Zoila Natera-Sandoval</v>
          </cell>
          <cell r="I1586" t="str">
            <v>Jennifer Rivera</v>
          </cell>
          <cell r="J1586" t="str">
            <v>RubinBrown LLP (Chicago)</v>
          </cell>
          <cell r="K1586">
            <v>43776</v>
          </cell>
          <cell r="L1586" t="str">
            <v/>
          </cell>
          <cell r="M1586" t="str">
            <v>2036</v>
          </cell>
          <cell r="N1586" t="str">
            <v>New</v>
          </cell>
          <cell r="O1586">
            <v>44075</v>
          </cell>
          <cell r="P1586">
            <v>44070</v>
          </cell>
          <cell r="Q1586" t="str">
            <v>YES</v>
          </cell>
          <cell r="R1586" t="str">
            <v>YEAR OF PIS</v>
          </cell>
          <cell r="S1586">
            <v>2019</v>
          </cell>
          <cell r="T1586"/>
          <cell r="U1586" t="str">
            <v>Yes</v>
          </cell>
          <cell r="V1586" t="str">
            <v>Yes</v>
          </cell>
          <cell r="W1586" t="str">
            <v/>
          </cell>
        </row>
        <row r="1587">
          <cell r="B1587">
            <v>78512</v>
          </cell>
          <cell r="C1587">
            <v>100</v>
          </cell>
          <cell r="D1587" t="str">
            <v>BOACHIF X</v>
          </cell>
          <cell r="E1587" t="str">
            <v>Flax Meadow Townhomes</v>
          </cell>
          <cell r="F1587" t="str">
            <v>Flax Meadow LP</v>
          </cell>
          <cell r="G1587" t="str">
            <v>Cottage Hill Development</v>
          </cell>
          <cell r="H1587" t="str">
            <v>Zoila Natera-Sandoval</v>
          </cell>
          <cell r="I1587" t="str">
            <v>Jennifer Rivera</v>
          </cell>
          <cell r="J1587" t="str">
            <v>Dauby O' Connor &amp; Zaleski LLC</v>
          </cell>
          <cell r="K1587">
            <v>43643</v>
          </cell>
          <cell r="L1587" t="str">
            <v/>
          </cell>
          <cell r="M1587" t="str">
            <v>2034</v>
          </cell>
          <cell r="N1587" t="str">
            <v>New</v>
          </cell>
          <cell r="O1587">
            <v>44075</v>
          </cell>
          <cell r="P1587" t="str">
            <v/>
          </cell>
          <cell r="Q1587" t="str">
            <v>YES</v>
          </cell>
          <cell r="R1587" t="str">
            <v>YEAR OF PIS</v>
          </cell>
          <cell r="S1587"/>
          <cell r="T1587"/>
          <cell r="U1587" t="str">
            <v>No</v>
          </cell>
          <cell r="V1587" t="str">
            <v>No</v>
          </cell>
          <cell r="W1587" t="str">
            <v/>
          </cell>
        </row>
        <row r="1588">
          <cell r="B1588">
            <v>78514</v>
          </cell>
          <cell r="C1588">
            <v>100</v>
          </cell>
          <cell r="D1588" t="str">
            <v>MS SIF V</v>
          </cell>
          <cell r="E1588" t="str">
            <v>5th East Apartments</v>
          </cell>
          <cell r="F1588" t="str">
            <v>5th East Apartments LLC</v>
          </cell>
          <cell r="G1588" t="str">
            <v>First Step House</v>
          </cell>
          <cell r="H1588" t="str">
            <v>Teresa Mondou</v>
          </cell>
          <cell r="I1588" t="str">
            <v>Laura Pishion</v>
          </cell>
          <cell r="J1588" t="str">
            <v>Eide Bailly LLP (Salt Lake City)</v>
          </cell>
          <cell r="K1588">
            <v>43507</v>
          </cell>
          <cell r="L1588" t="str">
            <v/>
          </cell>
          <cell r="M1588" t="str">
            <v>2035</v>
          </cell>
          <cell r="N1588" t="str">
            <v>New</v>
          </cell>
          <cell r="O1588">
            <v>43983</v>
          </cell>
          <cell r="P1588" t="str">
            <v/>
          </cell>
          <cell r="Q1588" t="str">
            <v>YES</v>
          </cell>
          <cell r="R1588" t="str">
            <v>YEAR OF PIS</v>
          </cell>
          <cell r="S1588"/>
          <cell r="T1588"/>
          <cell r="U1588" t="str">
            <v>No</v>
          </cell>
          <cell r="V1588" t="str">
            <v>No</v>
          </cell>
          <cell r="W1588" t="str">
            <v/>
          </cell>
        </row>
        <row r="1589">
          <cell r="B1589">
            <v>78516</v>
          </cell>
          <cell r="C1589">
            <v>100</v>
          </cell>
          <cell r="D1589" t="str">
            <v>CEF 2018</v>
          </cell>
          <cell r="E1589" t="str">
            <v>SP7</v>
          </cell>
          <cell r="F1589" t="str">
            <v>SP7 Apartments LP</v>
          </cell>
          <cell r="G1589" t="str">
            <v>Skid Row Housing Trust (SRHT)</v>
          </cell>
          <cell r="H1589" t="str">
            <v>Malcolm Wells</v>
          </cell>
          <cell r="I1589" t="str">
            <v>Laura Pishion</v>
          </cell>
          <cell r="J1589" t="str">
            <v/>
          </cell>
          <cell r="K1589">
            <v>43369</v>
          </cell>
          <cell r="L1589" t="str">
            <v/>
          </cell>
          <cell r="M1589" t="str">
            <v>2035</v>
          </cell>
          <cell r="N1589" t="str">
            <v>New</v>
          </cell>
          <cell r="O1589">
            <v>44075</v>
          </cell>
          <cell r="P1589" t="str">
            <v/>
          </cell>
          <cell r="Q1589" t="str">
            <v>YES</v>
          </cell>
          <cell r="R1589" t="str">
            <v>YEAR OF PIS</v>
          </cell>
          <cell r="S1589"/>
          <cell r="T1589" t="str">
            <v>No</v>
          </cell>
          <cell r="U1589" t="str">
            <v>No</v>
          </cell>
          <cell r="V1589" t="str">
            <v>No</v>
          </cell>
          <cell r="W1589" t="str">
            <v/>
          </cell>
        </row>
        <row r="1590">
          <cell r="B1590">
            <v>78518</v>
          </cell>
          <cell r="C1590">
            <v>100</v>
          </cell>
          <cell r="D1590" t="str">
            <v>Freddie Mac AHF</v>
          </cell>
          <cell r="E1590" t="str">
            <v>The Hills</v>
          </cell>
          <cell r="F1590" t="str">
            <v>The Hills, LP</v>
          </cell>
          <cell r="G1590" t="str">
            <v>Windsor Development Group, Inc</v>
          </cell>
          <cell r="H1590" t="str">
            <v>Kelly Wiegman</v>
          </cell>
          <cell r="I1590" t="str">
            <v>Jennifer Rivera</v>
          </cell>
          <cell r="J1590" t="str">
            <v>RubinBrown LLP (Chicago)</v>
          </cell>
          <cell r="K1590">
            <v>43738</v>
          </cell>
          <cell r="L1590" t="str">
            <v/>
          </cell>
          <cell r="M1590" t="str">
            <v>2036</v>
          </cell>
          <cell r="N1590" t="str">
            <v>New</v>
          </cell>
          <cell r="O1590" t="str">
            <v/>
          </cell>
          <cell r="P1590" t="str">
            <v/>
          </cell>
          <cell r="Q1590" t="str">
            <v>YES</v>
          </cell>
          <cell r="R1590" t="str">
            <v>YEAR OF PIS</v>
          </cell>
          <cell r="S1590">
            <v>2019</v>
          </cell>
          <cell r="T1590"/>
          <cell r="U1590" t="str">
            <v>Yes</v>
          </cell>
          <cell r="V1590" t="str">
            <v>Yes</v>
          </cell>
          <cell r="W1590" t="str">
            <v/>
          </cell>
        </row>
        <row r="1591">
          <cell r="B1591">
            <v>78519</v>
          </cell>
          <cell r="C1591">
            <v>100</v>
          </cell>
          <cell r="D1591" t="str">
            <v>NEF 2019</v>
          </cell>
          <cell r="E1591" t="str">
            <v>Oak Field</v>
          </cell>
          <cell r="F1591" t="str">
            <v>Oak Field Place, LP</v>
          </cell>
          <cell r="G1591" t="str">
            <v>Oak Grove Development Corporation</v>
          </cell>
          <cell r="H1591" t="str">
            <v>Kelly Wiegman</v>
          </cell>
          <cell r="I1591" t="str">
            <v>Jennifer Rivera</v>
          </cell>
          <cell r="J1591" t="str">
            <v>Maletta &amp; Company</v>
          </cell>
          <cell r="K1591">
            <v>43777</v>
          </cell>
          <cell r="L1591" t="str">
            <v/>
          </cell>
          <cell r="M1591" t="str">
            <v>2036</v>
          </cell>
          <cell r="N1591" t="str">
            <v>New</v>
          </cell>
          <cell r="O1591">
            <v>44143</v>
          </cell>
          <cell r="P1591" t="str">
            <v/>
          </cell>
          <cell r="Q1591" t="str">
            <v>NO</v>
          </cell>
          <cell r="R1591" t="str">
            <v/>
          </cell>
          <cell r="S1591"/>
          <cell r="T1591"/>
          <cell r="U1591" t="str">
            <v>No</v>
          </cell>
          <cell r="V1591" t="str">
            <v>No</v>
          </cell>
          <cell r="W1591" t="str">
            <v/>
          </cell>
        </row>
        <row r="1592">
          <cell r="B1592">
            <v>78535</v>
          </cell>
          <cell r="C1592">
            <v>100</v>
          </cell>
          <cell r="D1592" t="str">
            <v>Capital One 2012</v>
          </cell>
          <cell r="E1592" t="str">
            <v>Somerset Lofts</v>
          </cell>
          <cell r="F1592" t="str">
            <v>DWR Somerset 18 LP</v>
          </cell>
          <cell r="G1592" t="str">
            <v>DWR Development Group, LLC</v>
          </cell>
          <cell r="H1592" t="str">
            <v>Sandy Baker</v>
          </cell>
          <cell r="I1592" t="str">
            <v>Jennifer Rivera</v>
          </cell>
          <cell r="J1592" t="str">
            <v>Novogradac &amp; Company LLP (Austin)</v>
          </cell>
          <cell r="K1592">
            <v>43396</v>
          </cell>
          <cell r="L1592" t="str">
            <v/>
          </cell>
          <cell r="M1592" t="str">
            <v>2035</v>
          </cell>
          <cell r="N1592" t="str">
            <v>New</v>
          </cell>
          <cell r="O1592">
            <v>43952</v>
          </cell>
          <cell r="P1592">
            <v>43991</v>
          </cell>
          <cell r="Q1592" t="str">
            <v>YES</v>
          </cell>
          <cell r="R1592" t="str">
            <v>YEAR OF PIS</v>
          </cell>
          <cell r="S1592"/>
          <cell r="T1592" t="str">
            <v>No</v>
          </cell>
          <cell r="U1592" t="str">
            <v>No</v>
          </cell>
          <cell r="V1592" t="str">
            <v>No</v>
          </cell>
          <cell r="W1592" t="str">
            <v/>
          </cell>
        </row>
        <row r="1593">
          <cell r="B1593">
            <v>78536</v>
          </cell>
          <cell r="C1593">
            <v>100</v>
          </cell>
          <cell r="D1593" t="str">
            <v>2018 Texas Regional</v>
          </cell>
          <cell r="E1593" t="str">
            <v>Museum Reach Lofts</v>
          </cell>
          <cell r="F1593" t="str">
            <v>AGC St. Mary's Place, LP</v>
          </cell>
          <cell r="G1593" t="str">
            <v>Alamo Community Group</v>
          </cell>
          <cell r="H1593" t="str">
            <v>Sandy Baker</v>
          </cell>
          <cell r="I1593" t="str">
            <v>Jennifer Rivera</v>
          </cell>
          <cell r="J1593" t="str">
            <v/>
          </cell>
          <cell r="K1593">
            <v>43693</v>
          </cell>
          <cell r="L1593" t="str">
            <v/>
          </cell>
          <cell r="M1593" t="str">
            <v>2036</v>
          </cell>
          <cell r="N1593" t="str">
            <v>New</v>
          </cell>
          <cell r="O1593">
            <v>44124</v>
          </cell>
          <cell r="P1593" t="str">
            <v/>
          </cell>
          <cell r="Q1593" t="str">
            <v>YES</v>
          </cell>
          <cell r="R1593" t="str">
            <v>YEAR OF PIS</v>
          </cell>
          <cell r="S1593"/>
          <cell r="T1593"/>
          <cell r="U1593" t="str">
            <v>No</v>
          </cell>
          <cell r="V1593" t="str">
            <v>No</v>
          </cell>
          <cell r="W1593" t="str">
            <v/>
          </cell>
        </row>
        <row r="1594">
          <cell r="B1594">
            <v>78546</v>
          </cell>
          <cell r="C1594">
            <v>100</v>
          </cell>
          <cell r="D1594" t="str">
            <v>HEF XVI</v>
          </cell>
          <cell r="E1594" t="str">
            <v>Dunlap Housing</v>
          </cell>
          <cell r="F1594" t="str">
            <v>Dunlap Housing, LP</v>
          </cell>
          <cell r="G1594" t="str">
            <v>Native American Connections, Inc.</v>
          </cell>
          <cell r="H1594" t="str">
            <v>Wade Okada</v>
          </cell>
          <cell r="I1594" t="str">
            <v>Laura Pishion</v>
          </cell>
          <cell r="J1594" t="str">
            <v>Eide Bailly LLP (Fargo/Bismarck)</v>
          </cell>
          <cell r="K1594">
            <v>43818</v>
          </cell>
          <cell r="L1594" t="str">
            <v/>
          </cell>
          <cell r="M1594" t="str">
            <v>2036</v>
          </cell>
          <cell r="N1594" t="str">
            <v>New</v>
          </cell>
          <cell r="O1594">
            <v>44215</v>
          </cell>
          <cell r="P1594" t="str">
            <v/>
          </cell>
          <cell r="Q1594" t="str">
            <v>YES</v>
          </cell>
          <cell r="R1594" t="str">
            <v>YEAR OF PIS</v>
          </cell>
          <cell r="S1594">
            <v>2019</v>
          </cell>
          <cell r="T1594"/>
          <cell r="U1594" t="str">
            <v>Yes</v>
          </cell>
          <cell r="V1594" t="str">
            <v>Yes</v>
          </cell>
          <cell r="W1594" t="str">
            <v/>
          </cell>
        </row>
        <row r="1595">
          <cell r="B1595">
            <v>78554</v>
          </cell>
          <cell r="C1595">
            <v>100</v>
          </cell>
          <cell r="D1595" t="str">
            <v>2018 Texas Regional</v>
          </cell>
          <cell r="E1595" t="str">
            <v>Pathways at Chalmers Court South</v>
          </cell>
          <cell r="F1595" t="str">
            <v>Pathways at Chalmers Courts South, LP</v>
          </cell>
          <cell r="G1595" t="str">
            <v>Austin Affordable Housing Corporation</v>
          </cell>
          <cell r="H1595" t="str">
            <v>Zoila Natera-Sandoval</v>
          </cell>
          <cell r="I1595" t="str">
            <v>Jennifer Rivera</v>
          </cell>
          <cell r="J1595" t="str">
            <v>Novogradac &amp; Company LLP (Austin)</v>
          </cell>
          <cell r="K1595">
            <v>43313</v>
          </cell>
          <cell r="L1595" t="str">
            <v/>
          </cell>
          <cell r="M1595" t="str">
            <v>2034</v>
          </cell>
          <cell r="N1595" t="str">
            <v>New</v>
          </cell>
          <cell r="O1595">
            <v>43678</v>
          </cell>
          <cell r="P1595">
            <v>43727</v>
          </cell>
          <cell r="Q1595" t="str">
            <v>YES</v>
          </cell>
          <cell r="R1595" t="str">
            <v>YEAR OF PIS</v>
          </cell>
          <cell r="S1595">
            <v>2019</v>
          </cell>
          <cell r="T1595" t="str">
            <v>No</v>
          </cell>
          <cell r="U1595" t="str">
            <v>Yes</v>
          </cell>
          <cell r="V1595" t="str">
            <v>Yes</v>
          </cell>
          <cell r="W1595" t="str">
            <v/>
          </cell>
        </row>
        <row r="1596">
          <cell r="B1596">
            <v>78559</v>
          </cell>
          <cell r="C1596">
            <v>33</v>
          </cell>
          <cell r="D1596" t="str">
            <v>NEF 2018</v>
          </cell>
          <cell r="E1596" t="str">
            <v>Pine Avenue Apartments</v>
          </cell>
          <cell r="F1596" t="str">
            <v>Pine Avenue Limited Dividend Housing Association Limited Partnership</v>
          </cell>
          <cell r="G1596" t="str">
            <v>Dwelling Place of Grand Rapids, Inc.</v>
          </cell>
          <cell r="H1596" t="str">
            <v>Zoila Natera-Sandoval</v>
          </cell>
          <cell r="I1596" t="str">
            <v>Jennifer Rivera</v>
          </cell>
          <cell r="J1596" t="str">
            <v>Beene, Garter &amp; Company</v>
          </cell>
          <cell r="K1596">
            <v>43461</v>
          </cell>
          <cell r="L1596" t="str">
            <v/>
          </cell>
          <cell r="M1596" t="str">
            <v>2034</v>
          </cell>
          <cell r="N1596" t="str">
            <v>New</v>
          </cell>
          <cell r="O1596">
            <v>43831</v>
          </cell>
          <cell r="P1596">
            <v>43993</v>
          </cell>
          <cell r="Q1596" t="str">
            <v>YES</v>
          </cell>
          <cell r="R1596" t="str">
            <v>YEAR OF PIS</v>
          </cell>
          <cell r="S1596">
            <v>2018</v>
          </cell>
          <cell r="T1596" t="str">
            <v>Yes</v>
          </cell>
          <cell r="U1596" t="str">
            <v>No</v>
          </cell>
          <cell r="V1596" t="str">
            <v>Yes</v>
          </cell>
          <cell r="W1596" t="str">
            <v/>
          </cell>
        </row>
        <row r="1597">
          <cell r="B1597">
            <v>78559</v>
          </cell>
          <cell r="C1597">
            <v>67</v>
          </cell>
          <cell r="D1597" t="str">
            <v>NEF 2019</v>
          </cell>
          <cell r="E1597" t="str">
            <v>Pine Avenue Apartments</v>
          </cell>
          <cell r="F1597" t="str">
            <v>Pine Avenue Limited Dividend Housing Association Limited Partnership</v>
          </cell>
          <cell r="G1597" t="str">
            <v>Dwelling Place of Grand Rapids, Inc.</v>
          </cell>
          <cell r="H1597" t="str">
            <v>Zoila Natera-Sandoval</v>
          </cell>
          <cell r="I1597" t="str">
            <v>Jennifer Rivera</v>
          </cell>
          <cell r="J1597" t="str">
            <v>Beene, Garter &amp; Company</v>
          </cell>
          <cell r="K1597">
            <v>43461</v>
          </cell>
          <cell r="L1597" t="str">
            <v/>
          </cell>
          <cell r="M1597" t="str">
            <v>2034</v>
          </cell>
          <cell r="N1597" t="str">
            <v>New</v>
          </cell>
          <cell r="O1597">
            <v>43831</v>
          </cell>
          <cell r="P1597">
            <v>43993</v>
          </cell>
          <cell r="Q1597" t="str">
            <v>YES</v>
          </cell>
          <cell r="R1597" t="str">
            <v>YEAR OF PIS</v>
          </cell>
          <cell r="S1597">
            <v>2018</v>
          </cell>
          <cell r="T1597" t="str">
            <v>Yes</v>
          </cell>
          <cell r="U1597" t="str">
            <v>No</v>
          </cell>
          <cell r="V1597" t="str">
            <v>Yes</v>
          </cell>
          <cell r="W1597" t="str">
            <v/>
          </cell>
        </row>
        <row r="1598">
          <cell r="B1598">
            <v>78560</v>
          </cell>
          <cell r="C1598">
            <v>100</v>
          </cell>
          <cell r="D1598" t="str">
            <v>NEF 2019</v>
          </cell>
          <cell r="E1598" t="str">
            <v>Summit Park Apartments aka Maple Grove Village</v>
          </cell>
          <cell r="F1598" t="str">
            <v>Summit Preservation LDHA LP</v>
          </cell>
          <cell r="G1598" t="str">
            <v>Full Circle Communities, Inc.</v>
          </cell>
          <cell r="H1598" t="str">
            <v>Jennifer Rivera</v>
          </cell>
          <cell r="I1598" t="str">
            <v>Jennifer Rivera</v>
          </cell>
          <cell r="J1598" t="str">
            <v>Dauby O' Connor &amp; Zaleski LLC</v>
          </cell>
          <cell r="K1598">
            <v>43742</v>
          </cell>
          <cell r="L1598" t="str">
            <v/>
          </cell>
          <cell r="M1598" t="str">
            <v>2035</v>
          </cell>
          <cell r="N1598" t="str">
            <v>Substantial Rehab</v>
          </cell>
          <cell r="O1598">
            <v>43885</v>
          </cell>
          <cell r="P1598" t="str">
            <v/>
          </cell>
          <cell r="Q1598" t="str">
            <v>YES</v>
          </cell>
          <cell r="R1598" t="str">
            <v>YEAR OF PIS</v>
          </cell>
          <cell r="S1598">
            <v>2019</v>
          </cell>
          <cell r="T1598"/>
          <cell r="U1598" t="str">
            <v>Yes</v>
          </cell>
          <cell r="V1598" t="str">
            <v>Yes</v>
          </cell>
          <cell r="W1598" t="str">
            <v/>
          </cell>
        </row>
        <row r="1599">
          <cell r="B1599">
            <v>78561</v>
          </cell>
          <cell r="C1599">
            <v>100</v>
          </cell>
          <cell r="D1599" t="str">
            <v>NEF 2018</v>
          </cell>
          <cell r="E1599" t="str">
            <v>Sharpsburg Towers</v>
          </cell>
          <cell r="F1599" t="str">
            <v>Sharpsburg Towers Senior Housing Limited Partnership</v>
          </cell>
          <cell r="G1599" t="str">
            <v>National Church Residences</v>
          </cell>
          <cell r="H1599" t="str">
            <v>Lisa Griffin</v>
          </cell>
          <cell r="I1599" t="str">
            <v>Tracey Ferrara</v>
          </cell>
          <cell r="J1599" t="str">
            <v>Plante and Moran, LLC (Ohio)</v>
          </cell>
          <cell r="K1599">
            <v>43440</v>
          </cell>
          <cell r="L1599" t="str">
            <v/>
          </cell>
          <cell r="M1599" t="str">
            <v>2034</v>
          </cell>
          <cell r="N1599" t="str">
            <v>Substantial Rehab</v>
          </cell>
          <cell r="O1599">
            <v>43800</v>
          </cell>
          <cell r="P1599">
            <v>43816</v>
          </cell>
          <cell r="Q1599" t="str">
            <v>YES</v>
          </cell>
          <cell r="R1599" t="str">
            <v>YEAR OF PIS</v>
          </cell>
          <cell r="S1599">
            <v>2018</v>
          </cell>
          <cell r="T1599" t="str">
            <v>Yes</v>
          </cell>
          <cell r="U1599" t="str">
            <v>Yes</v>
          </cell>
          <cell r="V1599" t="str">
            <v>Yes</v>
          </cell>
          <cell r="W1599" t="str">
            <v/>
          </cell>
        </row>
        <row r="1600">
          <cell r="B1600">
            <v>78563</v>
          </cell>
          <cell r="C1600">
            <v>100</v>
          </cell>
          <cell r="D1600" t="str">
            <v>Capital One 2012</v>
          </cell>
          <cell r="E1600" t="str">
            <v>Greenway Meadows</v>
          </cell>
          <cell r="F1600" t="str">
            <v>1820 14th Street, L.P.</v>
          </cell>
          <cell r="G1600" t="str">
            <v>Community Corporation of Santa Monica (CA)</v>
          </cell>
          <cell r="H1600" t="str">
            <v>Gina Nelson</v>
          </cell>
          <cell r="I1600" t="str">
            <v>Laura Pishion</v>
          </cell>
          <cell r="J1600" t="str">
            <v>Levitt &amp; Rosenblum</v>
          </cell>
          <cell r="K1600">
            <v>43538</v>
          </cell>
          <cell r="L1600" t="str">
            <v/>
          </cell>
          <cell r="M1600" t="str">
            <v>2036</v>
          </cell>
          <cell r="N1600" t="str">
            <v>New</v>
          </cell>
          <cell r="O1600">
            <v>44160</v>
          </cell>
          <cell r="P1600" t="str">
            <v/>
          </cell>
          <cell r="Q1600" t="str">
            <v>YES</v>
          </cell>
          <cell r="R1600" t="str">
            <v>YEAR OF PIS</v>
          </cell>
          <cell r="S1600"/>
          <cell r="T1600"/>
          <cell r="U1600" t="str">
            <v>No</v>
          </cell>
          <cell r="V1600" t="str">
            <v>No</v>
          </cell>
          <cell r="W1600" t="str">
            <v/>
          </cell>
        </row>
        <row r="1601">
          <cell r="B1601">
            <v>78571</v>
          </cell>
          <cell r="C1601">
            <v>100</v>
          </cell>
          <cell r="D1601" t="str">
            <v>Freddie Mac AHF</v>
          </cell>
          <cell r="E1601" t="str">
            <v>Dale Carnegie</v>
          </cell>
          <cell r="F1601" t="str">
            <v>Dale Carnegie SRO, LTD</v>
          </cell>
          <cell r="G1601" t="str">
            <v>New Hope Housing, Inc.</v>
          </cell>
          <cell r="H1601" t="str">
            <v>Sandy Baker</v>
          </cell>
          <cell r="I1601" t="str">
            <v>Jennifer Rivera</v>
          </cell>
          <cell r="J1601" t="str">
            <v>Novogradac &amp; Company LLP (Austin)</v>
          </cell>
          <cell r="K1601">
            <v>43397</v>
          </cell>
          <cell r="L1601" t="str">
            <v/>
          </cell>
          <cell r="M1601" t="str">
            <v>2036</v>
          </cell>
          <cell r="N1601" t="str">
            <v>New</v>
          </cell>
          <cell r="O1601">
            <v>44075</v>
          </cell>
          <cell r="P1601" t="str">
            <v/>
          </cell>
          <cell r="Q1601" t="str">
            <v>YES</v>
          </cell>
          <cell r="R1601" t="str">
            <v>YEAR OF PIS</v>
          </cell>
          <cell r="S1601">
            <v>2018</v>
          </cell>
          <cell r="T1601" t="str">
            <v>Yes</v>
          </cell>
          <cell r="U1601" t="str">
            <v>Yes</v>
          </cell>
          <cell r="V1601" t="str">
            <v>Yes</v>
          </cell>
          <cell r="W1601" t="str">
            <v/>
          </cell>
        </row>
        <row r="1602">
          <cell r="B1602">
            <v>78593</v>
          </cell>
          <cell r="C1602">
            <v>100</v>
          </cell>
          <cell r="D1602" t="str">
            <v>TD Banknorth 2018</v>
          </cell>
          <cell r="E1602" t="str">
            <v xml:space="preserve">Casa Indiana </v>
          </cell>
          <cell r="F1602" t="str">
            <v>Casa Indiana LLC</v>
          </cell>
          <cell r="G1602" t="str">
            <v>Hispanic Association of Contractors &amp; Enterprises Inc (HACE)</v>
          </cell>
          <cell r="H1602" t="str">
            <v>Lisa Griffin</v>
          </cell>
          <cell r="I1602" t="str">
            <v>Tracey Ferrara</v>
          </cell>
          <cell r="J1602" t="str">
            <v>Haefele, Flanagan &amp; Co., P.C.</v>
          </cell>
          <cell r="K1602">
            <v>43584</v>
          </cell>
          <cell r="L1602" t="str">
            <v/>
          </cell>
          <cell r="M1602" t="str">
            <v>2035</v>
          </cell>
          <cell r="N1602" t="str">
            <v>New</v>
          </cell>
          <cell r="O1602">
            <v>43951</v>
          </cell>
          <cell r="P1602">
            <v>44000</v>
          </cell>
          <cell r="Q1602" t="str">
            <v>YES</v>
          </cell>
          <cell r="R1602" t="str">
            <v>YEAR OF PIS</v>
          </cell>
          <cell r="S1602">
            <v>2019</v>
          </cell>
          <cell r="T1602"/>
          <cell r="U1602" t="str">
            <v>Yes</v>
          </cell>
          <cell r="V1602" t="str">
            <v>Yes</v>
          </cell>
          <cell r="W1602" t="str">
            <v>Yes</v>
          </cell>
        </row>
        <row r="1603">
          <cell r="B1603">
            <v>78605</v>
          </cell>
          <cell r="C1603">
            <v>100</v>
          </cell>
          <cell r="D1603" t="str">
            <v>Freddie Mac AHF</v>
          </cell>
          <cell r="E1603" t="str">
            <v>Parkwood Commons</v>
          </cell>
          <cell r="F1603" t="str">
            <v>Parkwood Commons, LLC</v>
          </cell>
          <cell r="G1603" t="str">
            <v>Wallick-Hendy Development Company, LLC</v>
          </cell>
          <cell r="H1603" t="str">
            <v>Kelly Wiegman</v>
          </cell>
          <cell r="I1603" t="str">
            <v>Jennifer Rivera</v>
          </cell>
          <cell r="J1603" t="str">
            <v>Tidwell Group (Columbus, OH)</v>
          </cell>
          <cell r="K1603">
            <v>43819</v>
          </cell>
          <cell r="L1603" t="str">
            <v/>
          </cell>
          <cell r="M1603" t="str">
            <v>2036</v>
          </cell>
          <cell r="N1603" t="str">
            <v>Substantial Rehab</v>
          </cell>
          <cell r="O1603">
            <v>44256</v>
          </cell>
          <cell r="P1603" t="str">
            <v/>
          </cell>
          <cell r="Q1603" t="str">
            <v>YES</v>
          </cell>
          <cell r="R1603" t="str">
            <v>YEAR OF PIS</v>
          </cell>
          <cell r="S1603">
            <v>2019</v>
          </cell>
          <cell r="T1603"/>
          <cell r="U1603" t="str">
            <v>Yes</v>
          </cell>
          <cell r="V1603" t="str">
            <v>Yes</v>
          </cell>
          <cell r="W1603" t="str">
            <v/>
          </cell>
        </row>
        <row r="1604">
          <cell r="B1604">
            <v>78616</v>
          </cell>
          <cell r="C1604">
            <v>42.4</v>
          </cell>
          <cell r="D1604" t="str">
            <v>2018 Texas Regional</v>
          </cell>
          <cell r="E1604" t="str">
            <v>2222 Cleburne</v>
          </cell>
          <cell r="F1604" t="str">
            <v>2222 Cleburne, LP</v>
          </cell>
          <cell r="G1604" t="str">
            <v>Montrose Center</v>
          </cell>
          <cell r="H1604" t="str">
            <v>Jonathan Lytle</v>
          </cell>
          <cell r="I1604" t="str">
            <v>Jennifer Rivera</v>
          </cell>
          <cell r="J1604" t="str">
            <v>M Group LLP</v>
          </cell>
          <cell r="K1604">
            <v>43636</v>
          </cell>
          <cell r="L1604" t="str">
            <v/>
          </cell>
          <cell r="M1604" t="str">
            <v>2036</v>
          </cell>
          <cell r="N1604" t="str">
            <v>New</v>
          </cell>
          <cell r="O1604">
            <v>44121</v>
          </cell>
          <cell r="P1604" t="str">
            <v/>
          </cell>
          <cell r="Q1604" t="str">
            <v>YES</v>
          </cell>
          <cell r="R1604" t="str">
            <v>YEAR OF PIS</v>
          </cell>
          <cell r="S1604"/>
          <cell r="T1604"/>
          <cell r="U1604" t="str">
            <v>No</v>
          </cell>
          <cell r="V1604" t="str">
            <v>No</v>
          </cell>
          <cell r="W1604" t="str">
            <v/>
          </cell>
        </row>
        <row r="1605">
          <cell r="B1605">
            <v>78616</v>
          </cell>
          <cell r="C1605">
            <v>5.55</v>
          </cell>
          <cell r="D1605" t="str">
            <v>Cathay SIF I</v>
          </cell>
          <cell r="E1605" t="str">
            <v>2222 Cleburne</v>
          </cell>
          <cell r="F1605" t="str">
            <v>2222 Cleburne, LP</v>
          </cell>
          <cell r="G1605" t="str">
            <v>Montrose Center</v>
          </cell>
          <cell r="H1605" t="str">
            <v>Jonathan Lytle</v>
          </cell>
          <cell r="I1605" t="str">
            <v>Jennifer Rivera</v>
          </cell>
          <cell r="J1605" t="str">
            <v>M Group LLP</v>
          </cell>
          <cell r="K1605">
            <v>43636</v>
          </cell>
          <cell r="L1605" t="str">
            <v/>
          </cell>
          <cell r="M1605" t="str">
            <v>2036</v>
          </cell>
          <cell r="N1605" t="str">
            <v>New</v>
          </cell>
          <cell r="O1605">
            <v>44121</v>
          </cell>
          <cell r="P1605" t="str">
            <v/>
          </cell>
          <cell r="Q1605" t="str">
            <v>YES</v>
          </cell>
          <cell r="R1605" t="str">
            <v>YEAR OF PIS</v>
          </cell>
          <cell r="S1605"/>
          <cell r="T1605"/>
          <cell r="U1605" t="str">
            <v>No</v>
          </cell>
          <cell r="V1605" t="str">
            <v>No</v>
          </cell>
          <cell r="W1605" t="str">
            <v/>
          </cell>
        </row>
        <row r="1606">
          <cell r="B1606">
            <v>78616</v>
          </cell>
          <cell r="C1606">
            <v>52.05</v>
          </cell>
          <cell r="D1606" t="str">
            <v>NEF 2014</v>
          </cell>
          <cell r="E1606" t="str">
            <v>2222 Cleburne</v>
          </cell>
          <cell r="F1606" t="str">
            <v>2222 Cleburne, LP</v>
          </cell>
          <cell r="G1606" t="str">
            <v>Montrose Center</v>
          </cell>
          <cell r="H1606" t="str">
            <v>Jonathan Lytle</v>
          </cell>
          <cell r="I1606" t="str">
            <v>Jennifer Rivera</v>
          </cell>
          <cell r="J1606" t="str">
            <v>M Group LLP</v>
          </cell>
          <cell r="K1606">
            <v>43636</v>
          </cell>
          <cell r="L1606" t="str">
            <v/>
          </cell>
          <cell r="M1606" t="str">
            <v>2036</v>
          </cell>
          <cell r="N1606" t="str">
            <v>New</v>
          </cell>
          <cell r="O1606">
            <v>44121</v>
          </cell>
          <cell r="P1606" t="str">
            <v/>
          </cell>
          <cell r="Q1606" t="str">
            <v>YES</v>
          </cell>
          <cell r="R1606" t="str">
            <v>YEAR OF PIS</v>
          </cell>
          <cell r="S1606"/>
          <cell r="T1606"/>
          <cell r="U1606" t="str">
            <v>No</v>
          </cell>
          <cell r="V1606" t="str">
            <v>No</v>
          </cell>
          <cell r="W1606" t="str">
            <v/>
          </cell>
        </row>
        <row r="1607">
          <cell r="B1607">
            <v>78621</v>
          </cell>
          <cell r="C1607">
            <v>100</v>
          </cell>
          <cell r="D1607" t="str">
            <v>NEF 2018</v>
          </cell>
          <cell r="E1607" t="str">
            <v>Casavant Overlook</v>
          </cell>
          <cell r="F1607" t="str">
            <v>268 East Allen L.P.</v>
          </cell>
          <cell r="G1607" t="str">
            <v>Green Mountain Development Group</v>
          </cell>
          <cell r="H1607" t="str">
            <v>Jessica Polak</v>
          </cell>
          <cell r="I1607" t="str">
            <v>Tracey Ferrara</v>
          </cell>
          <cell r="J1607" t="str">
            <v>Otis Atwell CPA</v>
          </cell>
          <cell r="K1607">
            <v>43354</v>
          </cell>
          <cell r="L1607" t="str">
            <v/>
          </cell>
          <cell r="M1607" t="str">
            <v>2033</v>
          </cell>
          <cell r="N1607" t="str">
            <v>New</v>
          </cell>
          <cell r="O1607">
            <v>43739</v>
          </cell>
          <cell r="P1607">
            <v>43707</v>
          </cell>
          <cell r="Q1607" t="str">
            <v>YES</v>
          </cell>
          <cell r="R1607" t="str">
            <v>YEAR OF PIS</v>
          </cell>
          <cell r="S1607">
            <v>2019</v>
          </cell>
          <cell r="T1607" t="str">
            <v>No</v>
          </cell>
          <cell r="U1607" t="str">
            <v>Yes</v>
          </cell>
          <cell r="V1607" t="str">
            <v>Yes</v>
          </cell>
          <cell r="W1607" t="str">
            <v/>
          </cell>
        </row>
        <row r="1608">
          <cell r="B1608">
            <v>78627</v>
          </cell>
          <cell r="C1608">
            <v>100</v>
          </cell>
          <cell r="D1608" t="str">
            <v>HEF XVI</v>
          </cell>
          <cell r="E1608" t="str">
            <v>Royal City II</v>
          </cell>
          <cell r="F1608" t="str">
            <v>Royal City Housing LLLP</v>
          </cell>
          <cell r="G1608" t="str">
            <v>Catholic Charities Housing Services - Diocese of Yakima</v>
          </cell>
          <cell r="H1608" t="str">
            <v>Melanie Niemeyer</v>
          </cell>
          <cell r="I1608" t="str">
            <v>Laura Pishion</v>
          </cell>
          <cell r="J1608" t="str">
            <v>Loveridge Hunt &amp; Company</v>
          </cell>
          <cell r="K1608">
            <v>43565</v>
          </cell>
          <cell r="L1608" t="str">
            <v/>
          </cell>
          <cell r="M1608" t="str">
            <v>2034</v>
          </cell>
          <cell r="N1608" t="str">
            <v>New</v>
          </cell>
          <cell r="O1608">
            <v>43921</v>
          </cell>
          <cell r="P1608">
            <v>43982</v>
          </cell>
          <cell r="Q1608" t="str">
            <v>YES</v>
          </cell>
          <cell r="R1608" t="str">
            <v>YEAR OF PIS</v>
          </cell>
          <cell r="S1608">
            <v>2019</v>
          </cell>
          <cell r="T1608"/>
          <cell r="U1608" t="str">
            <v>Yes</v>
          </cell>
          <cell r="V1608" t="str">
            <v>Yes</v>
          </cell>
          <cell r="W1608" t="str">
            <v/>
          </cell>
        </row>
        <row r="1609">
          <cell r="B1609">
            <v>78634</v>
          </cell>
          <cell r="C1609">
            <v>100</v>
          </cell>
          <cell r="D1609" t="str">
            <v>Freddie Mac AHF</v>
          </cell>
          <cell r="E1609" t="str">
            <v xml:space="preserve">Florence Mills Apartments </v>
          </cell>
          <cell r="F1609" t="str">
            <v xml:space="preserve">Florence Mills Apartments, L.P. </v>
          </cell>
          <cell r="G1609" t="str">
            <v>Hollywood Community Housing Corporation</v>
          </cell>
          <cell r="H1609" t="str">
            <v>Gina Nelson</v>
          </cell>
          <cell r="I1609" t="str">
            <v>Laura Pishion</v>
          </cell>
          <cell r="J1609" t="str">
            <v>Keller &amp; Associates, LLP</v>
          </cell>
          <cell r="K1609">
            <v>43452</v>
          </cell>
          <cell r="L1609" t="str">
            <v/>
          </cell>
          <cell r="M1609" t="str">
            <v>2035</v>
          </cell>
          <cell r="N1609" t="str">
            <v>New</v>
          </cell>
          <cell r="O1609">
            <v>44033</v>
          </cell>
          <cell r="P1609" t="str">
            <v/>
          </cell>
          <cell r="Q1609" t="str">
            <v>YES</v>
          </cell>
          <cell r="R1609" t="str">
            <v>YEAR OF PIS</v>
          </cell>
          <cell r="S1609"/>
          <cell r="T1609" t="str">
            <v>No</v>
          </cell>
          <cell r="U1609" t="str">
            <v>No</v>
          </cell>
          <cell r="V1609" t="str">
            <v>No</v>
          </cell>
          <cell r="W1609" t="str">
            <v/>
          </cell>
        </row>
        <row r="1610">
          <cell r="B1610">
            <v>78648</v>
          </cell>
          <cell r="C1610">
            <v>100</v>
          </cell>
          <cell r="D1610" t="str">
            <v>JPMorgan 2016</v>
          </cell>
          <cell r="E1610" t="str">
            <v>Guadalupe Court Apartments Project</v>
          </cell>
          <cell r="F1610" t="str">
            <v>GUADALUPE COURT, LP</v>
          </cell>
          <cell r="G1610" t="str">
            <v>Peoples' Self-Help Housing Corporation</v>
          </cell>
          <cell r="H1610" t="str">
            <v>Wade Okada</v>
          </cell>
          <cell r="I1610" t="str">
            <v>Laura Pishion</v>
          </cell>
          <cell r="J1610" t="str">
            <v>Thomas Tomaszewski, CPA - El Dorado Hills</v>
          </cell>
          <cell r="K1610">
            <v>43439</v>
          </cell>
          <cell r="L1610" t="str">
            <v/>
          </cell>
          <cell r="M1610" t="str">
            <v>2034</v>
          </cell>
          <cell r="N1610" t="str">
            <v>New</v>
          </cell>
          <cell r="O1610">
            <v>43952</v>
          </cell>
          <cell r="P1610">
            <v>44067</v>
          </cell>
          <cell r="Q1610" t="str">
            <v>YES</v>
          </cell>
          <cell r="R1610" t="str">
            <v>YEAR OF PIS</v>
          </cell>
          <cell r="S1610"/>
          <cell r="T1610" t="str">
            <v>WAIVED</v>
          </cell>
          <cell r="U1610" t="str">
            <v>WAIVED</v>
          </cell>
          <cell r="V1610" t="str">
            <v>Yes</v>
          </cell>
          <cell r="W1610" t="str">
            <v/>
          </cell>
        </row>
        <row r="1611">
          <cell r="B1611">
            <v>78649</v>
          </cell>
          <cell r="C1611">
            <v>100</v>
          </cell>
          <cell r="D1611" t="str">
            <v>Silicon Valley Bank SIF III</v>
          </cell>
          <cell r="E1611" t="str">
            <v>Posolmi Place (aka Eight Trees)</v>
          </cell>
          <cell r="F1611" t="str">
            <v>MP Acalanes Associates, LP</v>
          </cell>
          <cell r="G1611" t="str">
            <v>MidPen Housing Corp. (fka Mid Pennisula Housing Coalition)</v>
          </cell>
          <cell r="H1611" t="str">
            <v>Justin Sousley</v>
          </cell>
          <cell r="I1611" t="str">
            <v>Laura Pishion</v>
          </cell>
          <cell r="J1611" t="str">
            <v>Lindquist, Von Husen &amp; Joyce, LLP</v>
          </cell>
          <cell r="K1611">
            <v>43413</v>
          </cell>
          <cell r="L1611" t="str">
            <v/>
          </cell>
          <cell r="M1611" t="str">
            <v>2034</v>
          </cell>
          <cell r="N1611" t="str">
            <v>Substantial Rehab</v>
          </cell>
          <cell r="O1611">
            <v>43666</v>
          </cell>
          <cell r="P1611">
            <v>43734</v>
          </cell>
          <cell r="Q1611" t="str">
            <v>YES</v>
          </cell>
          <cell r="R1611" t="str">
            <v>YEAR OF PIS</v>
          </cell>
          <cell r="S1611">
            <v>2018</v>
          </cell>
          <cell r="T1611" t="str">
            <v>Yes</v>
          </cell>
          <cell r="U1611" t="str">
            <v>Yes</v>
          </cell>
          <cell r="V1611" t="str">
            <v>Yes</v>
          </cell>
          <cell r="W1611" t="str">
            <v/>
          </cell>
        </row>
        <row r="1612">
          <cell r="B1612">
            <v>78665</v>
          </cell>
          <cell r="C1612">
            <v>100</v>
          </cell>
          <cell r="D1612" t="str">
            <v>BNY Single Investor Fund II</v>
          </cell>
          <cell r="E1612" t="str">
            <v>Sixth Ward Flats</v>
          </cell>
          <cell r="F1612" t="str">
            <v>Six Ward Flats LP</v>
          </cell>
          <cell r="G1612" t="str">
            <v>ACTION-Housing, Inc.</v>
          </cell>
          <cell r="H1612" t="str">
            <v>Lisa Griffin</v>
          </cell>
          <cell r="I1612" t="str">
            <v>Tracey Ferrara</v>
          </cell>
          <cell r="J1612" t="str">
            <v>Affordable Housing Accountants LTD</v>
          </cell>
          <cell r="K1612">
            <v>43676</v>
          </cell>
          <cell r="L1612" t="str">
            <v/>
          </cell>
          <cell r="M1612" t="str">
            <v>2035</v>
          </cell>
          <cell r="N1612" t="str">
            <v>New</v>
          </cell>
          <cell r="O1612">
            <v>44105</v>
          </cell>
          <cell r="P1612" t="str">
            <v/>
          </cell>
          <cell r="Q1612" t="str">
            <v>YES</v>
          </cell>
          <cell r="R1612" t="str">
            <v>YEAR OF PIS</v>
          </cell>
          <cell r="S1612"/>
          <cell r="T1612"/>
          <cell r="U1612" t="str">
            <v>No</v>
          </cell>
          <cell r="V1612" t="str">
            <v>No</v>
          </cell>
          <cell r="W1612" t="str">
            <v/>
          </cell>
        </row>
        <row r="1613">
          <cell r="B1613">
            <v>78669</v>
          </cell>
          <cell r="C1613">
            <v>100</v>
          </cell>
          <cell r="D1613" t="str">
            <v>CEF 2019</v>
          </cell>
          <cell r="E1613" t="str">
            <v>Senator Apartments</v>
          </cell>
          <cell r="F1613" t="str">
            <v>Senator 2015 LP</v>
          </cell>
          <cell r="G1613" t="str">
            <v>Skid Row Housing Trust (SRHT)</v>
          </cell>
          <cell r="H1613" t="str">
            <v>Malcolm Wells</v>
          </cell>
          <cell r="I1613" t="str">
            <v>Laura Pishion</v>
          </cell>
          <cell r="J1613" t="str">
            <v/>
          </cell>
          <cell r="K1613">
            <v>43454</v>
          </cell>
          <cell r="L1613" t="str">
            <v/>
          </cell>
          <cell r="M1613" t="str">
            <v>2035</v>
          </cell>
          <cell r="N1613" t="str">
            <v>Moderate Rehab</v>
          </cell>
          <cell r="O1613">
            <v>43831</v>
          </cell>
          <cell r="P1613">
            <v>43831</v>
          </cell>
          <cell r="Q1613" t="str">
            <v>YES</v>
          </cell>
          <cell r="R1613" t="str">
            <v>YEAR OF PIS</v>
          </cell>
          <cell r="S1613">
            <v>2019</v>
          </cell>
          <cell r="T1613" t="str">
            <v>No</v>
          </cell>
          <cell r="U1613" t="str">
            <v>Yes</v>
          </cell>
          <cell r="V1613" t="str">
            <v>Yes</v>
          </cell>
          <cell r="W1613" t="str">
            <v/>
          </cell>
        </row>
        <row r="1614">
          <cell r="B1614">
            <v>78673</v>
          </cell>
          <cell r="C1614">
            <v>100</v>
          </cell>
          <cell r="D1614" t="str">
            <v>Freddie Mac AHF</v>
          </cell>
          <cell r="E1614" t="str">
            <v>The Residences on Main</v>
          </cell>
          <cell r="F1614" t="str">
            <v>Residence on Main, L.P.</v>
          </cell>
          <cell r="G1614" t="str">
            <v>Coalition for Responsible Community Development</v>
          </cell>
          <cell r="H1614" t="str">
            <v>Gina Nelson</v>
          </cell>
          <cell r="I1614" t="str">
            <v>Laura Pishion</v>
          </cell>
          <cell r="J1614" t="str">
            <v/>
          </cell>
          <cell r="K1614">
            <v>43559</v>
          </cell>
          <cell r="L1614" t="str">
            <v/>
          </cell>
          <cell r="M1614" t="str">
            <v>2035</v>
          </cell>
          <cell r="N1614" t="str">
            <v>New</v>
          </cell>
          <cell r="O1614">
            <v>44104</v>
          </cell>
          <cell r="P1614" t="str">
            <v/>
          </cell>
          <cell r="Q1614" t="str">
            <v>YES</v>
          </cell>
          <cell r="R1614" t="str">
            <v>YEAR OF PIS</v>
          </cell>
          <cell r="S1614"/>
          <cell r="T1614"/>
          <cell r="U1614" t="str">
            <v>No</v>
          </cell>
          <cell r="V1614" t="str">
            <v>No</v>
          </cell>
          <cell r="W1614" t="str">
            <v/>
          </cell>
        </row>
        <row r="1615">
          <cell r="B1615">
            <v>78674</v>
          </cell>
          <cell r="C1615">
            <v>100</v>
          </cell>
          <cell r="D1615" t="str">
            <v>Freddie Mac AHF</v>
          </cell>
          <cell r="E1615" t="str">
            <v>Skid Row Flor 401</v>
          </cell>
          <cell r="F1615" t="str">
            <v>Flor 401 Lofts LP</v>
          </cell>
          <cell r="G1615" t="str">
            <v>Skid Row Housing Trust (SRHT)</v>
          </cell>
          <cell r="H1615" t="str">
            <v>Malcolm Wells</v>
          </cell>
          <cell r="I1615" t="str">
            <v>Laura Pishion</v>
          </cell>
          <cell r="J1615" t="str">
            <v/>
          </cell>
          <cell r="K1615">
            <v>43439</v>
          </cell>
          <cell r="L1615" t="str">
            <v/>
          </cell>
          <cell r="M1615" t="str">
            <v>2036</v>
          </cell>
          <cell r="N1615" t="str">
            <v>New</v>
          </cell>
          <cell r="O1615">
            <v>44075</v>
          </cell>
          <cell r="P1615" t="str">
            <v/>
          </cell>
          <cell r="Q1615" t="str">
            <v>YES</v>
          </cell>
          <cell r="R1615" t="str">
            <v>YEAR OF PIS</v>
          </cell>
          <cell r="S1615"/>
          <cell r="T1615" t="str">
            <v>No</v>
          </cell>
          <cell r="U1615" t="str">
            <v>No</v>
          </cell>
          <cell r="V1615" t="str">
            <v>No</v>
          </cell>
          <cell r="W1615" t="str">
            <v/>
          </cell>
        </row>
        <row r="1616">
          <cell r="B1616">
            <v>78678</v>
          </cell>
          <cell r="C1616">
            <v>31.19</v>
          </cell>
          <cell r="D1616" t="str">
            <v>Silicon Valley Bank SIF II</v>
          </cell>
          <cell r="E1616" t="str">
            <v>Bay Meadows</v>
          </cell>
          <cell r="F1616" t="str">
            <v>Bay Meadows Affordable Associates, LP</v>
          </cell>
          <cell r="G1616" t="str">
            <v>Bridge Housing Corporation</v>
          </cell>
          <cell r="H1616" t="str">
            <v>Malcolm Wells</v>
          </cell>
          <cell r="I1616" t="str">
            <v>Laura Pishion</v>
          </cell>
          <cell r="J1616" t="str">
            <v>CohnReznick (Sacramento)</v>
          </cell>
          <cell r="K1616">
            <v>43435</v>
          </cell>
          <cell r="L1616" t="str">
            <v/>
          </cell>
          <cell r="M1616" t="str">
            <v>2035</v>
          </cell>
          <cell r="N1616" t="str">
            <v>New</v>
          </cell>
          <cell r="O1616">
            <v>44043</v>
          </cell>
          <cell r="P1616" t="str">
            <v/>
          </cell>
          <cell r="Q1616" t="str">
            <v>YES</v>
          </cell>
          <cell r="R1616" t="str">
            <v>YEAR OF PIS</v>
          </cell>
          <cell r="S1616"/>
          <cell r="T1616" t="str">
            <v>No</v>
          </cell>
          <cell r="U1616" t="str">
            <v>No</v>
          </cell>
          <cell r="V1616" t="str">
            <v>No</v>
          </cell>
          <cell r="W1616" t="str">
            <v/>
          </cell>
        </row>
        <row r="1617">
          <cell r="B1617">
            <v>78678</v>
          </cell>
          <cell r="C1617">
            <v>68.81</v>
          </cell>
          <cell r="D1617" t="str">
            <v>Silicon Valley Bank SIF III</v>
          </cell>
          <cell r="E1617" t="str">
            <v>Bay Meadows</v>
          </cell>
          <cell r="F1617" t="str">
            <v>Bay Meadows Affordable Associates, LP</v>
          </cell>
          <cell r="G1617" t="str">
            <v>Bridge Housing Corporation</v>
          </cell>
          <cell r="H1617" t="str">
            <v>Malcolm Wells</v>
          </cell>
          <cell r="I1617" t="str">
            <v>Laura Pishion</v>
          </cell>
          <cell r="J1617" t="str">
            <v>CohnReznick (Sacramento)</v>
          </cell>
          <cell r="K1617">
            <v>43435</v>
          </cell>
          <cell r="L1617" t="str">
            <v/>
          </cell>
          <cell r="M1617" t="str">
            <v>2035</v>
          </cell>
          <cell r="N1617" t="str">
            <v>New</v>
          </cell>
          <cell r="O1617">
            <v>44043</v>
          </cell>
          <cell r="P1617" t="str">
            <v/>
          </cell>
          <cell r="Q1617" t="str">
            <v>YES</v>
          </cell>
          <cell r="R1617" t="str">
            <v>YEAR OF PIS</v>
          </cell>
          <cell r="S1617"/>
          <cell r="T1617" t="str">
            <v>No</v>
          </cell>
          <cell r="U1617" t="str">
            <v>No</v>
          </cell>
          <cell r="V1617" t="str">
            <v>No</v>
          </cell>
          <cell r="W1617" t="str">
            <v/>
          </cell>
        </row>
        <row r="1618">
          <cell r="B1618">
            <v>78701</v>
          </cell>
          <cell r="C1618">
            <v>100</v>
          </cell>
          <cell r="D1618" t="str">
            <v>HEF XV</v>
          </cell>
          <cell r="E1618" t="str">
            <v>South 7th Village</v>
          </cell>
          <cell r="F1618" t="str">
            <v>UMOM Housing V LLC</v>
          </cell>
          <cell r="G1618" t="str">
            <v>Day Center V LLC</v>
          </cell>
          <cell r="H1618" t="str">
            <v>Wade Okada</v>
          </cell>
          <cell r="I1618" t="str">
            <v>Laura Pishion</v>
          </cell>
          <cell r="J1618" t="str">
            <v>Novogradac &amp; Company LLP (Long Beach)</v>
          </cell>
          <cell r="K1618">
            <v>43462</v>
          </cell>
          <cell r="L1618" t="str">
            <v/>
          </cell>
          <cell r="M1618" t="str">
            <v>2035</v>
          </cell>
          <cell r="N1618" t="str">
            <v>New</v>
          </cell>
          <cell r="O1618">
            <v>43831</v>
          </cell>
          <cell r="P1618">
            <v>43983</v>
          </cell>
          <cell r="Q1618" t="str">
            <v>YES</v>
          </cell>
          <cell r="R1618" t="str">
            <v>YEAR OF PIS</v>
          </cell>
          <cell r="S1618"/>
          <cell r="T1618" t="str">
            <v>WAIVED</v>
          </cell>
          <cell r="U1618" t="str">
            <v>WAIVED</v>
          </cell>
          <cell r="V1618" t="str">
            <v>YES</v>
          </cell>
          <cell r="W1618" t="str">
            <v/>
          </cell>
        </row>
        <row r="1619">
          <cell r="B1619">
            <v>78711</v>
          </cell>
          <cell r="C1619">
            <v>100</v>
          </cell>
          <cell r="D1619" t="str">
            <v>JPMorgan 2019</v>
          </cell>
          <cell r="E1619" t="str">
            <v>The Vista at Creekside</v>
          </cell>
          <cell r="F1619" t="str">
            <v>Creekside  MF, LLC</v>
          </cell>
          <cell r="G1619" t="str">
            <v>Bear Development, LLC</v>
          </cell>
          <cell r="H1619" t="str">
            <v>Kelly Wiegman</v>
          </cell>
          <cell r="I1619" t="str">
            <v>Jennifer Rivera</v>
          </cell>
          <cell r="J1619" t="str">
            <v>Baker Tilly Virchow Krause, LLP (Madison)</v>
          </cell>
          <cell r="K1619">
            <v>43629</v>
          </cell>
          <cell r="L1619" t="str">
            <v/>
          </cell>
          <cell r="M1619" t="str">
            <v>2035</v>
          </cell>
          <cell r="N1619" t="str">
            <v>New</v>
          </cell>
          <cell r="O1619" t="str">
            <v/>
          </cell>
          <cell r="P1619" t="str">
            <v/>
          </cell>
          <cell r="Q1619" t="str">
            <v>YES</v>
          </cell>
          <cell r="R1619" t="str">
            <v>YEAR OF PIS</v>
          </cell>
          <cell r="S1619">
            <v>2019</v>
          </cell>
          <cell r="T1619"/>
          <cell r="U1619" t="str">
            <v>Yes</v>
          </cell>
          <cell r="V1619" t="str">
            <v>Yes</v>
          </cell>
          <cell r="W1619" t="str">
            <v/>
          </cell>
        </row>
        <row r="1620">
          <cell r="B1620">
            <v>78735</v>
          </cell>
          <cell r="C1620">
            <v>100</v>
          </cell>
          <cell r="D1620" t="str">
            <v>2018 Texas Regional</v>
          </cell>
          <cell r="E1620" t="str">
            <v>Campanile on Commerce</v>
          </cell>
          <cell r="F1620" t="str">
            <v>Campanile on Commerce LP</v>
          </cell>
          <cell r="G1620" t="str">
            <v>Kilday Operating, LLC</v>
          </cell>
          <cell r="H1620" t="str">
            <v>Sandy Baker</v>
          </cell>
          <cell r="I1620" t="str">
            <v>Jennifer Rivera</v>
          </cell>
          <cell r="J1620" t="str">
            <v>CohnReznick (Atlanta)</v>
          </cell>
          <cell r="K1620">
            <v>43403</v>
          </cell>
          <cell r="L1620" t="str">
            <v/>
          </cell>
          <cell r="M1620" t="str">
            <v>2035</v>
          </cell>
          <cell r="N1620" t="str">
            <v>New</v>
          </cell>
          <cell r="O1620">
            <v>43922</v>
          </cell>
          <cell r="P1620" t="str">
            <v/>
          </cell>
          <cell r="Q1620" t="str">
            <v>YES</v>
          </cell>
          <cell r="R1620" t="str">
            <v>YEAR OF PIS</v>
          </cell>
          <cell r="S1620">
            <v>2018</v>
          </cell>
          <cell r="T1620" t="str">
            <v>Yes</v>
          </cell>
          <cell r="U1620" t="str">
            <v>Yes</v>
          </cell>
          <cell r="V1620" t="str">
            <v>Yes</v>
          </cell>
          <cell r="W1620" t="str">
            <v/>
          </cell>
        </row>
        <row r="1621">
          <cell r="B1621">
            <v>78737</v>
          </cell>
          <cell r="C1621">
            <v>100</v>
          </cell>
          <cell r="D1621" t="str">
            <v>Freddie Mac AHF</v>
          </cell>
          <cell r="E1621" t="str">
            <v>RBJ Center</v>
          </cell>
          <cell r="F1621" t="str">
            <v>AGC RBJ, LLC</v>
          </cell>
          <cell r="G1621" t="str">
            <v>DMA Development Company, LLC</v>
          </cell>
          <cell r="H1621" t="str">
            <v>Zoila Natera-Sandoval</v>
          </cell>
          <cell r="I1621" t="str">
            <v>Jennifer Rivera</v>
          </cell>
          <cell r="J1621" t="str">
            <v>Novogradac &amp; Company LLP (Austin)</v>
          </cell>
          <cell r="K1621">
            <v>43763</v>
          </cell>
          <cell r="L1621" t="str">
            <v/>
          </cell>
          <cell r="M1621" t="str">
            <v>2037</v>
          </cell>
          <cell r="N1621" t="str">
            <v>New</v>
          </cell>
          <cell r="O1621">
            <v>44501</v>
          </cell>
          <cell r="P1621" t="str">
            <v/>
          </cell>
          <cell r="Q1621" t="str">
            <v>YES</v>
          </cell>
          <cell r="R1621" t="str">
            <v>YEAR OF PIS</v>
          </cell>
          <cell r="S1621"/>
          <cell r="T1621"/>
          <cell r="U1621" t="str">
            <v>WAIVED</v>
          </cell>
          <cell r="V1621" t="str">
            <v>WAIVED</v>
          </cell>
          <cell r="W1621" t="str">
            <v/>
          </cell>
        </row>
        <row r="1622">
          <cell r="B1622">
            <v>78755</v>
          </cell>
          <cell r="C1622">
            <v>100</v>
          </cell>
          <cell r="D1622" t="str">
            <v>Silicon Valley Bank SIF III</v>
          </cell>
          <cell r="E1622" t="str">
            <v>Sunflower Hill at Irby Ranch</v>
          </cell>
          <cell r="F1622" t="str">
            <v>Sunflower Irby, L.P.</v>
          </cell>
          <cell r="G1622" t="str">
            <v>Satellite Affordable Housing Associates</v>
          </cell>
          <cell r="H1622" t="str">
            <v>Justin Sousley</v>
          </cell>
          <cell r="I1622" t="str">
            <v>Laura Pishion</v>
          </cell>
          <cell r="J1622" t="str">
            <v>Spiteri, Narasky &amp; Daley, LLP</v>
          </cell>
          <cell r="K1622">
            <v>43544</v>
          </cell>
          <cell r="L1622" t="str">
            <v/>
          </cell>
          <cell r="M1622" t="str">
            <v>2035</v>
          </cell>
          <cell r="N1622" t="str">
            <v>New</v>
          </cell>
          <cell r="O1622">
            <v>43983</v>
          </cell>
          <cell r="P1622">
            <v>44041</v>
          </cell>
          <cell r="Q1622" t="str">
            <v>YES</v>
          </cell>
          <cell r="R1622" t="str">
            <v>YEAR OF PIS</v>
          </cell>
          <cell r="S1622"/>
          <cell r="T1622"/>
          <cell r="U1622" t="str">
            <v>No</v>
          </cell>
          <cell r="V1622" t="str">
            <v>No</v>
          </cell>
          <cell r="W1622" t="str">
            <v/>
          </cell>
        </row>
        <row r="1623">
          <cell r="B1623">
            <v>78770</v>
          </cell>
          <cell r="C1623">
            <v>100</v>
          </cell>
          <cell r="D1623" t="str">
            <v>HEF XV</v>
          </cell>
          <cell r="E1623" t="str">
            <v>Wenatchee Supportive Housing Community</v>
          </cell>
          <cell r="F1623" t="str">
            <v>Wenatchee Housing LLLP</v>
          </cell>
          <cell r="G1623" t="str">
            <v>Catholic Charities Housing Services - Diocese of Yakima</v>
          </cell>
          <cell r="H1623" t="str">
            <v>Melanie Niemeyer</v>
          </cell>
          <cell r="I1623" t="str">
            <v>Laura Pishion</v>
          </cell>
          <cell r="J1623" t="str">
            <v>Loveridge Hunt &amp; Company</v>
          </cell>
          <cell r="K1623">
            <v>43417</v>
          </cell>
          <cell r="L1623" t="str">
            <v/>
          </cell>
          <cell r="M1623" t="str">
            <v>2035</v>
          </cell>
          <cell r="N1623" t="str">
            <v>New</v>
          </cell>
          <cell r="O1623">
            <v>43830</v>
          </cell>
          <cell r="P1623">
            <v>43830</v>
          </cell>
          <cell r="Q1623" t="str">
            <v>YES</v>
          </cell>
          <cell r="R1623" t="str">
            <v>YEAR OF PIS</v>
          </cell>
          <cell r="S1623">
            <v>2019</v>
          </cell>
          <cell r="T1623" t="str">
            <v>No</v>
          </cell>
          <cell r="U1623" t="str">
            <v>Yes</v>
          </cell>
          <cell r="V1623" t="str">
            <v>Yes</v>
          </cell>
          <cell r="W1623" t="str">
            <v/>
          </cell>
        </row>
        <row r="1624">
          <cell r="B1624">
            <v>78771</v>
          </cell>
          <cell r="C1624">
            <v>100</v>
          </cell>
          <cell r="D1624" t="str">
            <v>HEF XV</v>
          </cell>
          <cell r="E1624" t="str">
            <v>Possession Sound Properties</v>
          </cell>
          <cell r="F1624" t="str">
            <v>Possession Sound Properties LLC</v>
          </cell>
          <cell r="G1624" t="str">
            <v>Housing Hope</v>
          </cell>
          <cell r="H1624" t="str">
            <v>Justin Sousley</v>
          </cell>
          <cell r="I1624" t="str">
            <v>Laura Pishion</v>
          </cell>
          <cell r="J1624" t="str">
            <v>CliftonLarsonAllen (Seattle)</v>
          </cell>
          <cell r="K1624">
            <v>43574</v>
          </cell>
          <cell r="L1624" t="str">
            <v/>
          </cell>
          <cell r="M1624" t="str">
            <v>2033</v>
          </cell>
          <cell r="N1624" t="str">
            <v>Moderate Rehab</v>
          </cell>
          <cell r="O1624">
            <v>43831</v>
          </cell>
          <cell r="P1624">
            <v>43861</v>
          </cell>
          <cell r="Q1624" t="str">
            <v>YES</v>
          </cell>
          <cell r="R1624" t="str">
            <v>YEAR OF PIS</v>
          </cell>
          <cell r="S1624">
            <v>2019</v>
          </cell>
          <cell r="T1624"/>
          <cell r="U1624" t="str">
            <v>Yes</v>
          </cell>
          <cell r="V1624" t="str">
            <v>Yes</v>
          </cell>
          <cell r="W1624" t="str">
            <v/>
          </cell>
        </row>
        <row r="1625">
          <cell r="B1625">
            <v>78772</v>
          </cell>
          <cell r="C1625">
            <v>100</v>
          </cell>
          <cell r="D1625" t="str">
            <v>HEF XV</v>
          </cell>
          <cell r="E1625" t="str">
            <v>Canal Commons</v>
          </cell>
          <cell r="F1625" t="str">
            <v>Canal Commons One LLC</v>
          </cell>
          <cell r="G1625" t="str">
            <v>Pacific Crest Affordable Housing, LLC</v>
          </cell>
          <cell r="H1625" t="str">
            <v>Melanie Niemeyer</v>
          </cell>
          <cell r="I1625" t="str">
            <v>Laura Pishion</v>
          </cell>
          <cell r="J1625" t="str">
            <v>Loveridge Hunt &amp; Company</v>
          </cell>
          <cell r="K1625">
            <v>43734</v>
          </cell>
          <cell r="L1625" t="str">
            <v/>
          </cell>
          <cell r="M1625" t="str">
            <v>2036</v>
          </cell>
          <cell r="N1625" t="str">
            <v>New</v>
          </cell>
          <cell r="O1625">
            <v>44166</v>
          </cell>
          <cell r="P1625" t="str">
            <v/>
          </cell>
          <cell r="Q1625" t="str">
            <v>YES</v>
          </cell>
          <cell r="R1625" t="str">
            <v>YEAR OF PIS</v>
          </cell>
          <cell r="S1625">
            <v>2019</v>
          </cell>
          <cell r="T1625"/>
          <cell r="U1625" t="str">
            <v>Yes</v>
          </cell>
          <cell r="V1625" t="str">
            <v>Yes</v>
          </cell>
          <cell r="W1625" t="str">
            <v/>
          </cell>
        </row>
        <row r="1626">
          <cell r="B1626">
            <v>78776</v>
          </cell>
          <cell r="C1626">
            <v>100</v>
          </cell>
          <cell r="D1626" t="str">
            <v>NEF 2019</v>
          </cell>
          <cell r="E1626" t="str">
            <v>The Crossing Phase II</v>
          </cell>
          <cell r="F1626" t="str">
            <v>The Crossing II of Big Lake LP</v>
          </cell>
          <cell r="G1626" t="str">
            <v>Duffy Development Company, Inc.</v>
          </cell>
          <cell r="H1626" t="str">
            <v>Kelly Wiegman</v>
          </cell>
          <cell r="I1626" t="str">
            <v>Jennifer Rivera</v>
          </cell>
          <cell r="J1626" t="str">
            <v>Casey, Menden, Faust &amp; Nelson, P.A.</v>
          </cell>
          <cell r="K1626">
            <v>43672</v>
          </cell>
          <cell r="L1626" t="str">
            <v/>
          </cell>
          <cell r="M1626" t="str">
            <v>2035</v>
          </cell>
          <cell r="N1626" t="str">
            <v>New</v>
          </cell>
          <cell r="O1626" t="str">
            <v/>
          </cell>
          <cell r="P1626">
            <v>44013</v>
          </cell>
          <cell r="Q1626" t="str">
            <v>YES</v>
          </cell>
          <cell r="R1626" t="str">
            <v>YEAR OF PIS</v>
          </cell>
          <cell r="S1626"/>
          <cell r="T1626"/>
          <cell r="U1626" t="str">
            <v>No</v>
          </cell>
          <cell r="V1626" t="str">
            <v>YES</v>
          </cell>
          <cell r="W1626" t="str">
            <v/>
          </cell>
        </row>
        <row r="1627">
          <cell r="B1627">
            <v>78788</v>
          </cell>
          <cell r="C1627">
            <v>100</v>
          </cell>
          <cell r="D1627" t="str">
            <v>Freddie Mac AHF</v>
          </cell>
          <cell r="E1627" t="str">
            <v>New Roads Plaza</v>
          </cell>
          <cell r="F1627" t="str">
            <v>New Roads Plaza Owner LLC</v>
          </cell>
          <cell r="G1627" t="str">
            <v>South Bronx Overall Economic Development Corporation (SoBRO)</v>
          </cell>
          <cell r="H1627" t="str">
            <v>David Rozan</v>
          </cell>
          <cell r="I1627" t="str">
            <v>Lisa Taylor</v>
          </cell>
          <cell r="J1627" t="str">
            <v>Friedman LLP</v>
          </cell>
          <cell r="K1627">
            <v>43818</v>
          </cell>
          <cell r="L1627" t="str">
            <v/>
          </cell>
          <cell r="M1627" t="str">
            <v>2037</v>
          </cell>
          <cell r="N1627" t="str">
            <v>New</v>
          </cell>
          <cell r="O1627">
            <v>44611</v>
          </cell>
          <cell r="P1627" t="str">
            <v/>
          </cell>
          <cell r="Q1627" t="str">
            <v>YES</v>
          </cell>
          <cell r="R1627" t="str">
            <v>YEAR OF PIS</v>
          </cell>
          <cell r="S1627"/>
          <cell r="T1627"/>
          <cell r="U1627" t="str">
            <v>No</v>
          </cell>
          <cell r="V1627" t="str">
            <v>No</v>
          </cell>
          <cell r="W1627" t="str">
            <v/>
          </cell>
        </row>
        <row r="1628">
          <cell r="B1628">
            <v>78796</v>
          </cell>
          <cell r="C1628">
            <v>100</v>
          </cell>
          <cell r="D1628" t="str">
            <v>MS SIF VI</v>
          </cell>
          <cell r="E1628" t="str">
            <v>Jeremiah-Rochester</v>
          </cell>
          <cell r="F1628" t="str">
            <v>Jeremiah Program Rochester Limited Partnership</v>
          </cell>
          <cell r="G1628" t="str">
            <v>The Jeremiah Program</v>
          </cell>
          <cell r="H1628" t="str">
            <v>Kelly Wiegman</v>
          </cell>
          <cell r="I1628" t="str">
            <v>Jennifer Rivera</v>
          </cell>
          <cell r="J1628" t="str">
            <v>Mahoney Ulbrich Christiansen Russ</v>
          </cell>
          <cell r="K1628">
            <v>43686</v>
          </cell>
          <cell r="L1628" t="str">
            <v/>
          </cell>
          <cell r="M1628" t="str">
            <v>2035</v>
          </cell>
          <cell r="N1628" t="str">
            <v>New</v>
          </cell>
          <cell r="O1628">
            <v>44012</v>
          </cell>
          <cell r="P1628">
            <v>44012</v>
          </cell>
          <cell r="Q1628" t="str">
            <v>YES</v>
          </cell>
          <cell r="R1628" t="str">
            <v>YEAR OF PIS</v>
          </cell>
          <cell r="S1628">
            <v>2019</v>
          </cell>
          <cell r="T1628"/>
          <cell r="U1628" t="str">
            <v>Yes</v>
          </cell>
          <cell r="V1628" t="str">
            <v>Yes</v>
          </cell>
          <cell r="W1628" t="str">
            <v/>
          </cell>
        </row>
        <row r="1629">
          <cell r="B1629">
            <v>78808</v>
          </cell>
          <cell r="C1629">
            <v>100</v>
          </cell>
          <cell r="D1629" t="str">
            <v>HEF XVI</v>
          </cell>
          <cell r="E1629" t="str">
            <v>Westview Lofts</v>
          </cell>
          <cell r="F1629" t="str">
            <v>Westview Lofts LP</v>
          </cell>
          <cell r="G1629" t="str">
            <v>New Beginnings Housing, LLC</v>
          </cell>
          <cell r="H1629" t="str">
            <v>Justin Sousley</v>
          </cell>
          <cell r="I1629" t="str">
            <v>Laura Pishion</v>
          </cell>
          <cell r="J1629" t="str">
            <v>Eide Bailly LLP (Boise)</v>
          </cell>
          <cell r="K1629">
            <v>43573</v>
          </cell>
          <cell r="L1629" t="str">
            <v/>
          </cell>
          <cell r="M1629" t="str">
            <v>2035</v>
          </cell>
          <cell r="N1629" t="str">
            <v>New</v>
          </cell>
          <cell r="O1629">
            <v>43938</v>
          </cell>
          <cell r="P1629">
            <v>43983</v>
          </cell>
          <cell r="Q1629" t="str">
            <v>YES</v>
          </cell>
          <cell r="R1629" t="str">
            <v>YEAR OF PIS</v>
          </cell>
          <cell r="S1629"/>
          <cell r="T1629"/>
          <cell r="U1629" t="str">
            <v>No</v>
          </cell>
          <cell r="V1629" t="str">
            <v>YES</v>
          </cell>
          <cell r="W1629" t="str">
            <v/>
          </cell>
        </row>
        <row r="1630">
          <cell r="B1630">
            <v>78809</v>
          </cell>
          <cell r="C1630">
            <v>100</v>
          </cell>
          <cell r="D1630" t="str">
            <v>BOACHIF X</v>
          </cell>
          <cell r="E1630" t="str">
            <v>Ebenezer Plaza 1B</v>
          </cell>
          <cell r="F1630" t="str">
            <v>Ebenezer Plaza Owner Phase 1B LLC</v>
          </cell>
          <cell r="G1630" t="str">
            <v xml:space="preserve">Procida </v>
          </cell>
          <cell r="H1630" t="str">
            <v>Rayla Maurin</v>
          </cell>
          <cell r="I1630" t="str">
            <v>Lisa Taylor</v>
          </cell>
          <cell r="J1630" t="str">
            <v>NCheng LLP</v>
          </cell>
          <cell r="K1630">
            <v>43643</v>
          </cell>
          <cell r="L1630" t="str">
            <v/>
          </cell>
          <cell r="M1630" t="str">
            <v>2036</v>
          </cell>
          <cell r="N1630" t="str">
            <v>New</v>
          </cell>
          <cell r="O1630">
            <v>44378</v>
          </cell>
          <cell r="P1630" t="str">
            <v/>
          </cell>
          <cell r="Q1630" t="str">
            <v>YES</v>
          </cell>
          <cell r="R1630" t="str">
            <v>YEAR OF PIS</v>
          </cell>
          <cell r="S1630">
            <v>2019</v>
          </cell>
          <cell r="T1630"/>
          <cell r="U1630" t="str">
            <v>Yes</v>
          </cell>
          <cell r="V1630" t="str">
            <v>Yes</v>
          </cell>
          <cell r="W1630" t="str">
            <v/>
          </cell>
        </row>
        <row r="1631">
          <cell r="B1631">
            <v>78812</v>
          </cell>
          <cell r="C1631">
            <v>100</v>
          </cell>
          <cell r="D1631" t="str">
            <v>2019 Texas</v>
          </cell>
          <cell r="E1631" t="str">
            <v>Pathways at Chalmers Courts East</v>
          </cell>
          <cell r="F1631" t="str">
            <v>Pathways at Chalmers Courts East, LP</v>
          </cell>
          <cell r="G1631" t="str">
            <v>Austin Affordable Housing Corporation</v>
          </cell>
          <cell r="H1631" t="str">
            <v>Zoila Natera-Sandoval</v>
          </cell>
          <cell r="I1631" t="str">
            <v>Jennifer Rivera</v>
          </cell>
          <cell r="J1631" t="str">
            <v>Novogradac &amp; Company LLP (Austin)</v>
          </cell>
          <cell r="K1631">
            <v>43675</v>
          </cell>
          <cell r="L1631" t="str">
            <v/>
          </cell>
          <cell r="M1631" t="str">
            <v>2035</v>
          </cell>
          <cell r="N1631" t="str">
            <v>New</v>
          </cell>
          <cell r="O1631">
            <v>44075</v>
          </cell>
          <cell r="P1631" t="str">
            <v/>
          </cell>
          <cell r="Q1631" t="str">
            <v>YES</v>
          </cell>
          <cell r="R1631" t="str">
            <v>YEAR OF PIS</v>
          </cell>
          <cell r="S1631"/>
          <cell r="T1631"/>
          <cell r="U1631" t="str">
            <v>No</v>
          </cell>
          <cell r="V1631" t="str">
            <v>No</v>
          </cell>
          <cell r="W1631" t="str">
            <v/>
          </cell>
        </row>
        <row r="1632">
          <cell r="B1632">
            <v>78818</v>
          </cell>
          <cell r="C1632">
            <v>100</v>
          </cell>
          <cell r="D1632" t="str">
            <v>Freddie Mac AHF</v>
          </cell>
          <cell r="E1632" t="str">
            <v>Guadalupe Villas</v>
          </cell>
          <cell r="F1632" t="str">
            <v>KRS Guadalupe 18, LP</v>
          </cell>
          <cell r="G1632" t="str">
            <v>Kent Hance</v>
          </cell>
          <cell r="H1632" t="str">
            <v>Jonathan Lytle</v>
          </cell>
          <cell r="I1632" t="str">
            <v>Jennifer Rivera</v>
          </cell>
          <cell r="J1632" t="str">
            <v>Katopody, LLC</v>
          </cell>
          <cell r="K1632">
            <v>43636</v>
          </cell>
          <cell r="L1632" t="str">
            <v/>
          </cell>
          <cell r="M1632" t="str">
            <v>2036</v>
          </cell>
          <cell r="N1632" t="str">
            <v>New</v>
          </cell>
          <cell r="O1632">
            <v>44069</v>
          </cell>
          <cell r="P1632" t="str">
            <v/>
          </cell>
          <cell r="Q1632" t="str">
            <v>YES</v>
          </cell>
          <cell r="R1632" t="str">
            <v>YEAR OF PIS</v>
          </cell>
          <cell r="S1632"/>
          <cell r="T1632"/>
          <cell r="U1632" t="str">
            <v>No</v>
          </cell>
          <cell r="V1632" t="str">
            <v>No</v>
          </cell>
          <cell r="W1632" t="str">
            <v/>
          </cell>
        </row>
        <row r="1633">
          <cell r="B1633">
            <v>78821</v>
          </cell>
          <cell r="C1633">
            <v>100</v>
          </cell>
          <cell r="D1633" t="str">
            <v>Sterling National Bank SIF</v>
          </cell>
          <cell r="E1633" t="str">
            <v>BK Westchester &amp; Home</v>
          </cell>
          <cell r="F1633" t="str">
            <v>BK WESTCHESTER HOME STREET LLC</v>
          </cell>
          <cell r="G1633" t="str">
            <v>Banana Kelly Community Improvement Association, Inc.</v>
          </cell>
          <cell r="H1633" t="str">
            <v>David Rozan</v>
          </cell>
          <cell r="I1633" t="str">
            <v>Lisa Taylor</v>
          </cell>
          <cell r="J1633" t="str">
            <v>CohnReznick (NY)</v>
          </cell>
          <cell r="K1633">
            <v>43783</v>
          </cell>
          <cell r="L1633" t="str">
            <v/>
          </cell>
          <cell r="M1633" t="str">
            <v>2035</v>
          </cell>
          <cell r="N1633" t="str">
            <v>Moderate Rehab</v>
          </cell>
          <cell r="O1633">
            <v>44329</v>
          </cell>
          <cell r="P1633" t="str">
            <v/>
          </cell>
          <cell r="Q1633" t="str">
            <v>YES</v>
          </cell>
          <cell r="R1633" t="str">
            <v>YEAR OF PIS</v>
          </cell>
          <cell r="S1633">
            <v>2019</v>
          </cell>
          <cell r="T1633"/>
          <cell r="U1633" t="str">
            <v>Yes</v>
          </cell>
          <cell r="V1633" t="str">
            <v>Yes</v>
          </cell>
          <cell r="W1633" t="str">
            <v/>
          </cell>
        </row>
        <row r="1634">
          <cell r="B1634">
            <v>78830</v>
          </cell>
          <cell r="C1634">
            <v>100</v>
          </cell>
          <cell r="D1634" t="str">
            <v>NEF 2019</v>
          </cell>
          <cell r="E1634" t="str">
            <v>Three Sisters</v>
          </cell>
          <cell r="F1634" t="str">
            <v>Trio Partners Owner, LLC</v>
          </cell>
          <cell r="G1634" t="str">
            <v>Omni Development Corporation</v>
          </cell>
          <cell r="H1634" t="str">
            <v>Jessica Polak</v>
          </cell>
          <cell r="I1634" t="str">
            <v>Tracey Ferrara</v>
          </cell>
          <cell r="J1634" t="str">
            <v>Citrin Cooperman</v>
          </cell>
          <cell r="K1634">
            <v>43746</v>
          </cell>
          <cell r="L1634" t="str">
            <v/>
          </cell>
          <cell r="M1634" t="str">
            <v>2035</v>
          </cell>
          <cell r="N1634" t="str">
            <v>Moderate Rehab</v>
          </cell>
          <cell r="O1634">
            <v>44378</v>
          </cell>
          <cell r="P1634" t="str">
            <v/>
          </cell>
          <cell r="Q1634" t="str">
            <v>YES</v>
          </cell>
          <cell r="R1634" t="str">
            <v>YEAR OF PIS</v>
          </cell>
          <cell r="S1634">
            <v>2019</v>
          </cell>
          <cell r="T1634"/>
          <cell r="U1634" t="str">
            <v>Yes</v>
          </cell>
          <cell r="V1634" t="str">
            <v>Yes</v>
          </cell>
          <cell r="W1634" t="str">
            <v/>
          </cell>
        </row>
        <row r="1635">
          <cell r="B1635">
            <v>78832</v>
          </cell>
          <cell r="C1635">
            <v>100</v>
          </cell>
          <cell r="D1635" t="str">
            <v>NEF 2018</v>
          </cell>
          <cell r="E1635" t="str">
            <v>Milwaukee Soldiers Home PHASE II</v>
          </cell>
          <cell r="F1635" t="str">
            <v>National Soldiers Home Residences II, LLC</v>
          </cell>
          <cell r="G1635" t="str">
            <v>Housing Authority of the City of Milwaukee</v>
          </cell>
          <cell r="H1635" t="str">
            <v>Kelly Wiegman</v>
          </cell>
          <cell r="I1635" t="str">
            <v>Jennifer Rivera</v>
          </cell>
          <cell r="J1635" t="str">
            <v>Baker Tilly Virchow Krause, LLP (Minneapolis)</v>
          </cell>
          <cell r="K1635">
            <v>43727</v>
          </cell>
          <cell r="L1635" t="str">
            <v/>
          </cell>
          <cell r="M1635" t="str">
            <v>2036</v>
          </cell>
          <cell r="N1635" t="str">
            <v>Historic Rehab</v>
          </cell>
          <cell r="O1635">
            <v>44247</v>
          </cell>
          <cell r="P1635" t="str">
            <v/>
          </cell>
          <cell r="Q1635" t="str">
            <v>YES</v>
          </cell>
          <cell r="R1635" t="str">
            <v>YEAR OF PIS</v>
          </cell>
          <cell r="S1635"/>
          <cell r="T1635"/>
          <cell r="U1635" t="str">
            <v>No</v>
          </cell>
          <cell r="V1635" t="str">
            <v>No</v>
          </cell>
          <cell r="W1635" t="str">
            <v/>
          </cell>
        </row>
        <row r="1636">
          <cell r="B1636">
            <v>78851</v>
          </cell>
          <cell r="C1636">
            <v>46.15</v>
          </cell>
          <cell r="D1636" t="str">
            <v>CEF 2019</v>
          </cell>
          <cell r="E1636" t="str">
            <v>HASLO - RAD Scattered Site</v>
          </cell>
          <cell r="F1636" t="str">
            <v>RAD 175, LP</v>
          </cell>
          <cell r="G1636" t="str">
            <v>San Luis Obispo Nonprofit Housing Corporation</v>
          </cell>
          <cell r="H1636" t="str">
            <v>Wade Okada</v>
          </cell>
          <cell r="I1636" t="str">
            <v>Laura Pishion</v>
          </cell>
          <cell r="J1636" t="str">
            <v>Bernard E Rea</v>
          </cell>
          <cell r="K1636">
            <v>43678</v>
          </cell>
          <cell r="L1636" t="str">
            <v/>
          </cell>
          <cell r="M1636" t="str">
            <v>2036</v>
          </cell>
          <cell r="N1636" t="str">
            <v>Substantial Rehab</v>
          </cell>
          <cell r="O1636">
            <v>44501</v>
          </cell>
          <cell r="P1636" t="str">
            <v/>
          </cell>
          <cell r="Q1636" t="str">
            <v>YES</v>
          </cell>
          <cell r="R1636" t="str">
            <v>YEAR OF PIS</v>
          </cell>
          <cell r="S1636">
            <v>2019</v>
          </cell>
          <cell r="T1636"/>
          <cell r="U1636" t="str">
            <v>Yes</v>
          </cell>
          <cell r="V1636" t="str">
            <v>Yes</v>
          </cell>
          <cell r="W1636" t="str">
            <v/>
          </cell>
        </row>
        <row r="1637">
          <cell r="B1637">
            <v>78851</v>
          </cell>
          <cell r="C1637">
            <v>53.85</v>
          </cell>
          <cell r="D1637" t="str">
            <v>HEF XVI</v>
          </cell>
          <cell r="E1637" t="str">
            <v>HASLO - RAD Scattered Site</v>
          </cell>
          <cell r="F1637" t="str">
            <v>RAD 175, LP</v>
          </cell>
          <cell r="G1637" t="str">
            <v>San Luis Obispo Nonprofit Housing Corporation</v>
          </cell>
          <cell r="H1637" t="str">
            <v>Wade Okada</v>
          </cell>
          <cell r="I1637" t="str">
            <v>Laura Pishion</v>
          </cell>
          <cell r="J1637" t="str">
            <v>Bernard E Rea</v>
          </cell>
          <cell r="K1637">
            <v>43678</v>
          </cell>
          <cell r="L1637" t="str">
            <v/>
          </cell>
          <cell r="M1637" t="str">
            <v>2036</v>
          </cell>
          <cell r="N1637" t="str">
            <v>Substantial Rehab</v>
          </cell>
          <cell r="O1637">
            <v>44501</v>
          </cell>
          <cell r="P1637" t="str">
            <v/>
          </cell>
          <cell r="Q1637" t="str">
            <v>YES</v>
          </cell>
          <cell r="R1637" t="str">
            <v>YEAR OF PIS</v>
          </cell>
          <cell r="S1637">
            <v>2019</v>
          </cell>
          <cell r="T1637"/>
          <cell r="U1637" t="str">
            <v>Yes</v>
          </cell>
          <cell r="V1637" t="str">
            <v>Yes</v>
          </cell>
          <cell r="W1637" t="str">
            <v/>
          </cell>
        </row>
        <row r="1638">
          <cell r="B1638">
            <v>78867</v>
          </cell>
          <cell r="C1638">
            <v>5.64</v>
          </cell>
          <cell r="D1638" t="str">
            <v>Cathay SIF IV</v>
          </cell>
          <cell r="E1638" t="str">
            <v>North 5th Phase 2</v>
          </cell>
          <cell r="F1638" t="str">
            <v>North 5th Street 2 LP</v>
          </cell>
          <cell r="G1638" t="str">
            <v>Nevada H.A.N.D., Inc.</v>
          </cell>
          <cell r="H1638" t="str">
            <v>Wade Okada</v>
          </cell>
          <cell r="I1638" t="str">
            <v>Laura Pishion</v>
          </cell>
          <cell r="J1638" t="str">
            <v>Novogradac &amp; Company LLP (San Francisco)</v>
          </cell>
          <cell r="K1638">
            <v>43745</v>
          </cell>
          <cell r="L1638" t="str">
            <v/>
          </cell>
          <cell r="M1638" t="str">
            <v>2035</v>
          </cell>
          <cell r="N1638" t="str">
            <v>New</v>
          </cell>
          <cell r="O1638">
            <v>44105</v>
          </cell>
          <cell r="P1638">
            <v>44124</v>
          </cell>
          <cell r="Q1638" t="str">
            <v>YES</v>
          </cell>
          <cell r="R1638" t="str">
            <v>YEAR OF PIS</v>
          </cell>
          <cell r="S1638"/>
          <cell r="T1638"/>
          <cell r="U1638" t="str">
            <v>No</v>
          </cell>
          <cell r="V1638" t="str">
            <v>No</v>
          </cell>
          <cell r="W1638" t="str">
            <v/>
          </cell>
        </row>
        <row r="1639">
          <cell r="B1639">
            <v>78867</v>
          </cell>
          <cell r="C1639">
            <v>94.36</v>
          </cell>
          <cell r="D1639" t="str">
            <v>HEF XVI</v>
          </cell>
          <cell r="E1639" t="str">
            <v>North 5th Phase 2</v>
          </cell>
          <cell r="F1639" t="str">
            <v>North 5th Street 2 LP</v>
          </cell>
          <cell r="G1639" t="str">
            <v>Nevada H.A.N.D., Inc.</v>
          </cell>
          <cell r="H1639" t="str">
            <v>Wade Okada</v>
          </cell>
          <cell r="I1639" t="str">
            <v>Laura Pishion</v>
          </cell>
          <cell r="J1639" t="str">
            <v>Novogradac &amp; Company LLP (San Francisco)</v>
          </cell>
          <cell r="K1639">
            <v>43745</v>
          </cell>
          <cell r="L1639" t="str">
            <v/>
          </cell>
          <cell r="M1639" t="str">
            <v>2035</v>
          </cell>
          <cell r="N1639" t="str">
            <v>New</v>
          </cell>
          <cell r="O1639">
            <v>44105</v>
          </cell>
          <cell r="P1639">
            <v>44124</v>
          </cell>
          <cell r="Q1639" t="str">
            <v>YES</v>
          </cell>
          <cell r="R1639" t="str">
            <v>YEAR OF PIS</v>
          </cell>
          <cell r="S1639"/>
          <cell r="T1639"/>
          <cell r="U1639" t="str">
            <v>No</v>
          </cell>
          <cell r="V1639" t="str">
            <v>No</v>
          </cell>
          <cell r="W1639" t="str">
            <v/>
          </cell>
        </row>
        <row r="1640">
          <cell r="B1640">
            <v>78920</v>
          </cell>
          <cell r="C1640">
            <v>100</v>
          </cell>
          <cell r="D1640" t="str">
            <v>JPMorgan 2019</v>
          </cell>
          <cell r="E1640" t="str">
            <v>Gardens at St. Anthony's</v>
          </cell>
          <cell r="F1640" t="str">
            <v>St. Anthony's Associates LLC</v>
          </cell>
          <cell r="G1640" t="str">
            <v xml:space="preserve">Home Leasing, LLC </v>
          </cell>
          <cell r="H1640" t="str">
            <v>Jessica Polak</v>
          </cell>
          <cell r="I1640" t="str">
            <v>Tracey Ferrara</v>
          </cell>
          <cell r="J1640" t="str">
            <v>Flaherty Salmin CPAs</v>
          </cell>
          <cell r="K1640">
            <v>43789</v>
          </cell>
          <cell r="L1640" t="str">
            <v/>
          </cell>
          <cell r="M1640" t="str">
            <v>2035</v>
          </cell>
          <cell r="N1640" t="str">
            <v>Historic Rehab</v>
          </cell>
          <cell r="O1640">
            <v>44248</v>
          </cell>
          <cell r="P1640" t="str">
            <v/>
          </cell>
          <cell r="Q1640" t="str">
            <v>YES</v>
          </cell>
          <cell r="R1640" t="str">
            <v>YEAR OF PIS</v>
          </cell>
          <cell r="S1640"/>
          <cell r="T1640"/>
          <cell r="U1640" t="str">
            <v>No</v>
          </cell>
          <cell r="V1640" t="str">
            <v>No</v>
          </cell>
          <cell r="W1640" t="str">
            <v/>
          </cell>
        </row>
        <row r="1641">
          <cell r="B1641">
            <v>78923</v>
          </cell>
          <cell r="C1641">
            <v>100</v>
          </cell>
          <cell r="D1641" t="str">
            <v>NEF 2019</v>
          </cell>
          <cell r="E1641" t="str">
            <v>Casitas Azucar</v>
          </cell>
          <cell r="F1641" t="str">
            <v>Casitas Azucar, LP</v>
          </cell>
          <cell r="G1641" t="str">
            <v>CDC Brownsville</v>
          </cell>
          <cell r="H1641" t="str">
            <v>Sandy Baker</v>
          </cell>
          <cell r="I1641" t="str">
            <v>Jennifer Rivera</v>
          </cell>
          <cell r="J1641" t="str">
            <v>Katopody, LLC</v>
          </cell>
          <cell r="K1641">
            <v>43671</v>
          </cell>
          <cell r="L1641" t="str">
            <v/>
          </cell>
          <cell r="M1641" t="str">
            <v>2035</v>
          </cell>
          <cell r="N1641" t="str">
            <v>New</v>
          </cell>
          <cell r="O1641" t="str">
            <v/>
          </cell>
          <cell r="P1641" t="str">
            <v/>
          </cell>
          <cell r="Q1641" t="str">
            <v>YES</v>
          </cell>
          <cell r="R1641" t="str">
            <v>YEAR OF PIS</v>
          </cell>
          <cell r="S1641"/>
          <cell r="T1641"/>
          <cell r="U1641" t="str">
            <v>No</v>
          </cell>
          <cell r="V1641" t="str">
            <v>No</v>
          </cell>
          <cell r="W1641" t="str">
            <v/>
          </cell>
        </row>
        <row r="1642">
          <cell r="B1642">
            <v>78960</v>
          </cell>
          <cell r="C1642">
            <v>100</v>
          </cell>
          <cell r="D1642" t="str">
            <v>HEF XVI</v>
          </cell>
          <cell r="E1642" t="str">
            <v>River Bend Residences</v>
          </cell>
          <cell r="F1642" t="str">
            <v>River Bend Residences, LP</v>
          </cell>
          <cell r="G1642" t="str">
            <v>Herman &amp; Kittle Properties, Inc.</v>
          </cell>
          <cell r="H1642" t="str">
            <v>Teresa Mondou</v>
          </cell>
          <cell r="I1642" t="str">
            <v>Laura Pishion</v>
          </cell>
          <cell r="J1642" t="str">
            <v>Dauby O' Connor &amp; Zaleski LLC</v>
          </cell>
          <cell r="K1642">
            <v>43573</v>
          </cell>
          <cell r="L1642" t="str">
            <v/>
          </cell>
          <cell r="M1642" t="str">
            <v>2035</v>
          </cell>
          <cell r="N1642" t="str">
            <v>New</v>
          </cell>
          <cell r="O1642">
            <v>44061</v>
          </cell>
          <cell r="P1642" t="str">
            <v/>
          </cell>
          <cell r="Q1642" t="str">
            <v>YES</v>
          </cell>
          <cell r="R1642" t="str">
            <v>YEAR OF PIS</v>
          </cell>
          <cell r="S1642"/>
          <cell r="T1642"/>
          <cell r="U1642" t="str">
            <v>No</v>
          </cell>
          <cell r="V1642" t="str">
            <v>No</v>
          </cell>
          <cell r="W1642" t="str">
            <v/>
          </cell>
        </row>
        <row r="1643">
          <cell r="B1643">
            <v>78966</v>
          </cell>
          <cell r="C1643">
            <v>100</v>
          </cell>
          <cell r="D1643" t="str">
            <v>NEF 2019</v>
          </cell>
          <cell r="E1643" t="str">
            <v xml:space="preserve">Bayou Gardens </v>
          </cell>
          <cell r="F1643" t="str">
            <v>Bayou Gardens RAD, LP</v>
          </cell>
          <cell r="G1643" t="str">
            <v>BGC Advantage, Inc.</v>
          </cell>
          <cell r="H1643" t="str">
            <v>Sandy Baker</v>
          </cell>
          <cell r="I1643" t="str">
            <v>Jennifer Rivera</v>
          </cell>
          <cell r="J1643" t="str">
            <v>Little &amp; Associates LLC</v>
          </cell>
          <cell r="K1643">
            <v>43829</v>
          </cell>
          <cell r="L1643" t="str">
            <v/>
          </cell>
          <cell r="M1643" t="str">
            <v>2035</v>
          </cell>
          <cell r="N1643" t="str">
            <v>Substantial Rehab</v>
          </cell>
          <cell r="O1643">
            <v>44195</v>
          </cell>
          <cell r="P1643" t="str">
            <v/>
          </cell>
          <cell r="Q1643" t="str">
            <v>YES</v>
          </cell>
          <cell r="R1643" t="str">
            <v>YEAR OF PIS</v>
          </cell>
          <cell r="S1643">
            <v>2019</v>
          </cell>
          <cell r="T1643"/>
          <cell r="U1643" t="str">
            <v>Yes</v>
          </cell>
          <cell r="V1643" t="str">
            <v>Yes</v>
          </cell>
          <cell r="W1643" t="str">
            <v/>
          </cell>
        </row>
        <row r="1644">
          <cell r="B1644">
            <v>78983</v>
          </cell>
          <cell r="C1644">
            <v>100</v>
          </cell>
          <cell r="D1644" t="str">
            <v>JPMorgan 2019</v>
          </cell>
          <cell r="E1644" t="str">
            <v>Mason Place</v>
          </cell>
          <cell r="F1644" t="str">
            <v>Mason Place, LLLP</v>
          </cell>
          <cell r="G1644" t="str">
            <v>Housing Catalyst (Fort Collins Housing Authority)</v>
          </cell>
          <cell r="H1644" t="str">
            <v>Melanie Niemeyer</v>
          </cell>
          <cell r="I1644" t="str">
            <v>Laura Pishion</v>
          </cell>
          <cell r="J1644" t="str">
            <v>Novogradac &amp; Company LLP (San Francisco)</v>
          </cell>
          <cell r="K1644">
            <v>43725</v>
          </cell>
          <cell r="L1644" t="str">
            <v/>
          </cell>
          <cell r="M1644" t="str">
            <v>2035</v>
          </cell>
          <cell r="N1644" t="str">
            <v>Substantial Rehab</v>
          </cell>
          <cell r="O1644">
            <v>44166</v>
          </cell>
          <cell r="P1644" t="str">
            <v/>
          </cell>
          <cell r="Q1644" t="str">
            <v>YES</v>
          </cell>
          <cell r="R1644" t="str">
            <v>YEAR OF PIS</v>
          </cell>
          <cell r="S1644">
            <v>2019</v>
          </cell>
          <cell r="T1644"/>
          <cell r="U1644" t="str">
            <v>Yes</v>
          </cell>
          <cell r="V1644" t="str">
            <v>Yes</v>
          </cell>
          <cell r="W1644" t="str">
            <v/>
          </cell>
        </row>
        <row r="1645">
          <cell r="B1645">
            <v>78995</v>
          </cell>
          <cell r="C1645">
            <v>100</v>
          </cell>
          <cell r="D1645" t="str">
            <v>BOACHIF XII</v>
          </cell>
          <cell r="E1645" t="str">
            <v>Belle Meade Apartments</v>
          </cell>
          <cell r="F1645" t="str">
            <v>Steele Belle Meade LLC</v>
          </cell>
          <cell r="G1645" t="str">
            <v>Steele Properties III, LLC</v>
          </cell>
          <cell r="H1645" t="str">
            <v>Nicole Bush</v>
          </cell>
          <cell r="I1645" t="str">
            <v>Tracey Ferrara</v>
          </cell>
          <cell r="J1645" t="str">
            <v>Dauby O' Connor &amp; Zaleski LLC</v>
          </cell>
          <cell r="K1645">
            <v>43621</v>
          </cell>
          <cell r="L1645" t="str">
            <v/>
          </cell>
          <cell r="M1645" t="str">
            <v>2035</v>
          </cell>
          <cell r="N1645" t="str">
            <v>Moderate Rehab</v>
          </cell>
          <cell r="O1645">
            <v>44018</v>
          </cell>
          <cell r="P1645">
            <v>43621</v>
          </cell>
          <cell r="Q1645" t="str">
            <v>YES</v>
          </cell>
          <cell r="R1645" t="str">
            <v>YEAR OF PIS</v>
          </cell>
          <cell r="S1645">
            <v>2019</v>
          </cell>
          <cell r="T1645"/>
          <cell r="U1645" t="str">
            <v>Yes</v>
          </cell>
          <cell r="V1645" t="str">
            <v>Yes</v>
          </cell>
          <cell r="W1645" t="str">
            <v/>
          </cell>
        </row>
        <row r="1646">
          <cell r="B1646">
            <v>79013</v>
          </cell>
          <cell r="C1646">
            <v>100</v>
          </cell>
          <cell r="D1646" t="str">
            <v>MS SIF VI</v>
          </cell>
          <cell r="E1646" t="str">
            <v>Starting Line Apartments</v>
          </cell>
          <cell r="F1646" t="str">
            <v>DePaul Utica, LP</v>
          </cell>
          <cell r="G1646" t="str">
            <v>DePaul Properties</v>
          </cell>
          <cell r="H1646" t="str">
            <v>Lisa Taylor</v>
          </cell>
          <cell r="I1646" t="str">
            <v>Tracey Ferrara</v>
          </cell>
          <cell r="J1646" t="str">
            <v>Flaherty Salmin CPAs</v>
          </cell>
          <cell r="K1646">
            <v>43664</v>
          </cell>
          <cell r="L1646" t="str">
            <v/>
          </cell>
          <cell r="M1646" t="str">
            <v>2036</v>
          </cell>
          <cell r="N1646" t="str">
            <v>New</v>
          </cell>
          <cell r="O1646">
            <v>44153</v>
          </cell>
          <cell r="P1646" t="str">
            <v/>
          </cell>
          <cell r="Q1646" t="str">
            <v>YES</v>
          </cell>
          <cell r="R1646" t="str">
            <v>YEAR OF PIS</v>
          </cell>
          <cell r="S1646"/>
          <cell r="T1646"/>
          <cell r="U1646" t="str">
            <v>No</v>
          </cell>
          <cell r="V1646" t="str">
            <v>No</v>
          </cell>
          <cell r="W1646" t="str">
            <v/>
          </cell>
        </row>
        <row r="1647">
          <cell r="B1647">
            <v>79014</v>
          </cell>
          <cell r="C1647">
            <v>76.349999999999994</v>
          </cell>
          <cell r="D1647" t="str">
            <v>NEF 2019</v>
          </cell>
          <cell r="E1647" t="str">
            <v>Century Cottages</v>
          </cell>
          <cell r="F1647" t="str">
            <v>Century Cottages LLLP</v>
          </cell>
          <cell r="G1647" t="str">
            <v>Mountain Plains Equity Group, Inc.</v>
          </cell>
          <cell r="H1647" t="str">
            <v>Kelly Wiegman</v>
          </cell>
          <cell r="I1647" t="str">
            <v>Jennifer Rivera</v>
          </cell>
          <cell r="J1647" t="str">
            <v>Eide Bailly LLP (Fargo/Bismarck)</v>
          </cell>
          <cell r="K1647">
            <v>43657</v>
          </cell>
          <cell r="L1647" t="str">
            <v/>
          </cell>
          <cell r="M1647" t="str">
            <v>2035</v>
          </cell>
          <cell r="N1647" t="str">
            <v>New</v>
          </cell>
          <cell r="O1647">
            <v>44023</v>
          </cell>
          <cell r="P1647" t="str">
            <v/>
          </cell>
          <cell r="Q1647" t="str">
            <v>YES</v>
          </cell>
          <cell r="R1647" t="str">
            <v>YEAR OF PIS</v>
          </cell>
          <cell r="S1647">
            <v>2019</v>
          </cell>
          <cell r="T1647"/>
          <cell r="U1647" t="str">
            <v>Yes</v>
          </cell>
          <cell r="V1647" t="str">
            <v>Yes</v>
          </cell>
          <cell r="W1647" t="str">
            <v/>
          </cell>
        </row>
        <row r="1648">
          <cell r="B1648">
            <v>79014</v>
          </cell>
          <cell r="C1648">
            <v>23.65</v>
          </cell>
          <cell r="D1648" t="str">
            <v>NEF 2020</v>
          </cell>
          <cell r="E1648" t="str">
            <v>Century Cottages</v>
          </cell>
          <cell r="F1648" t="str">
            <v>Century Cottages LLLP</v>
          </cell>
          <cell r="G1648" t="str">
            <v>Mountain Plains Equity Group, Inc.</v>
          </cell>
          <cell r="H1648" t="str">
            <v>Kelly Wiegman</v>
          </cell>
          <cell r="I1648" t="str">
            <v>Jennifer Rivera</v>
          </cell>
          <cell r="J1648" t="str">
            <v>Eide Bailly LLP (Fargo/Bismarck)</v>
          </cell>
          <cell r="K1648">
            <v>43657</v>
          </cell>
          <cell r="L1648" t="str">
            <v/>
          </cell>
          <cell r="M1648" t="str">
            <v>2035</v>
          </cell>
          <cell r="N1648" t="str">
            <v>New</v>
          </cell>
          <cell r="O1648">
            <v>44023</v>
          </cell>
          <cell r="P1648" t="str">
            <v/>
          </cell>
          <cell r="Q1648" t="str">
            <v>YES</v>
          </cell>
          <cell r="R1648" t="str">
            <v>YEAR OF PIS</v>
          </cell>
          <cell r="S1648">
            <v>2019</v>
          </cell>
          <cell r="T1648"/>
          <cell r="U1648" t="str">
            <v>Yes</v>
          </cell>
          <cell r="V1648" t="str">
            <v>Yes</v>
          </cell>
          <cell r="W1648" t="str">
            <v/>
          </cell>
        </row>
        <row r="1649">
          <cell r="B1649">
            <v>79015</v>
          </cell>
          <cell r="C1649">
            <v>100</v>
          </cell>
          <cell r="D1649" t="str">
            <v>NEF 2020</v>
          </cell>
          <cell r="E1649" t="str">
            <v>Amberly Square</v>
          </cell>
          <cell r="F1649" t="str">
            <v>Steele Amberly LLC</v>
          </cell>
          <cell r="G1649" t="str">
            <v>Steele Properties III, LLC</v>
          </cell>
          <cell r="H1649" t="str">
            <v>Lisa Days</v>
          </cell>
          <cell r="I1649" t="str">
            <v>Tracey Ferrara</v>
          </cell>
          <cell r="J1649" t="str">
            <v>Dauby O' Connor &amp; Zaleski LLC</v>
          </cell>
          <cell r="K1649">
            <v>43669</v>
          </cell>
          <cell r="L1649" t="str">
            <v/>
          </cell>
          <cell r="M1649" t="str">
            <v>2035</v>
          </cell>
          <cell r="N1649" t="str">
            <v>Moderate Rehab</v>
          </cell>
          <cell r="O1649">
            <v>43937</v>
          </cell>
          <cell r="P1649">
            <v>43994</v>
          </cell>
          <cell r="Q1649" t="str">
            <v>YES</v>
          </cell>
          <cell r="R1649" t="str">
            <v>YEAR OF PIS</v>
          </cell>
          <cell r="S1649">
            <v>2019</v>
          </cell>
          <cell r="T1649"/>
          <cell r="U1649" t="str">
            <v>Yes</v>
          </cell>
          <cell r="V1649" t="str">
            <v>Yes</v>
          </cell>
          <cell r="W1649" t="str">
            <v/>
          </cell>
        </row>
        <row r="1650">
          <cell r="B1650">
            <v>79026</v>
          </cell>
          <cell r="C1650">
            <v>4.88</v>
          </cell>
          <cell r="D1650" t="str">
            <v>HEF XVI</v>
          </cell>
          <cell r="E1650" t="str">
            <v>Central Station Apartments</v>
          </cell>
          <cell r="F1650" t="str">
            <v>Central Station Apartments, LLC</v>
          </cell>
          <cell r="G1650" t="str">
            <v>Gardner Batt. LLC</v>
          </cell>
          <cell r="H1650" t="str">
            <v>Teresa Mondou</v>
          </cell>
          <cell r="I1650" t="str">
            <v>Laura Pishion</v>
          </cell>
          <cell r="J1650" t="str">
            <v>Eide Bailly LLP (Salt Lake City)</v>
          </cell>
          <cell r="K1650">
            <v>43776</v>
          </cell>
          <cell r="L1650" t="str">
            <v/>
          </cell>
          <cell r="M1650" t="str">
            <v>2036</v>
          </cell>
          <cell r="N1650" t="str">
            <v>New</v>
          </cell>
          <cell r="O1650">
            <v>44188</v>
          </cell>
          <cell r="P1650" t="str">
            <v/>
          </cell>
          <cell r="Q1650" t="str">
            <v>YES</v>
          </cell>
          <cell r="R1650" t="str">
            <v>YEAR OF PIS</v>
          </cell>
          <cell r="S1650"/>
          <cell r="T1650"/>
          <cell r="U1650" t="str">
            <v>WAIVED</v>
          </cell>
          <cell r="V1650" t="str">
            <v>WAIVED</v>
          </cell>
          <cell r="W1650" t="str">
            <v/>
          </cell>
        </row>
        <row r="1651">
          <cell r="B1651">
            <v>79026</v>
          </cell>
          <cell r="C1651">
            <v>95.12</v>
          </cell>
          <cell r="D1651" t="str">
            <v>MS SIF VI</v>
          </cell>
          <cell r="E1651" t="str">
            <v>Central Station Apartments</v>
          </cell>
          <cell r="F1651" t="str">
            <v>Central Station Apartments, LLC</v>
          </cell>
          <cell r="G1651" t="str">
            <v>Gardner Batt. LLC</v>
          </cell>
          <cell r="H1651" t="str">
            <v>Teresa Mondou</v>
          </cell>
          <cell r="I1651" t="str">
            <v>Laura Pishion</v>
          </cell>
          <cell r="J1651" t="str">
            <v>Eide Bailly LLP (Salt Lake City)</v>
          </cell>
          <cell r="K1651">
            <v>43776</v>
          </cell>
          <cell r="L1651" t="str">
            <v/>
          </cell>
          <cell r="M1651" t="str">
            <v>2036</v>
          </cell>
          <cell r="N1651" t="str">
            <v>New</v>
          </cell>
          <cell r="O1651">
            <v>44188</v>
          </cell>
          <cell r="P1651" t="str">
            <v/>
          </cell>
          <cell r="Q1651" t="str">
            <v>YES</v>
          </cell>
          <cell r="R1651" t="str">
            <v>YEAR OF PIS</v>
          </cell>
          <cell r="S1651"/>
          <cell r="T1651"/>
          <cell r="U1651" t="str">
            <v>WAIVED</v>
          </cell>
          <cell r="V1651" t="str">
            <v>WAIVED</v>
          </cell>
          <cell r="W1651" t="str">
            <v/>
          </cell>
        </row>
        <row r="1652">
          <cell r="B1652">
            <v>79029</v>
          </cell>
          <cell r="C1652">
            <v>100</v>
          </cell>
          <cell r="D1652" t="str">
            <v>NEF Support Corp.</v>
          </cell>
          <cell r="E1652" t="str">
            <v>Hickory Way Apartments Phase 2</v>
          </cell>
          <cell r="F1652" t="str">
            <v>Hickory Way Apartments II LDHA LP</v>
          </cell>
          <cell r="G1652" t="str">
            <v>Avalon Housing, Inc. (MI)</v>
          </cell>
          <cell r="H1652" t="str">
            <v>Zoila Natera-Sandoval</v>
          </cell>
          <cell r="I1652" t="str">
            <v>Jennifer Rivera</v>
          </cell>
          <cell r="J1652" t="str">
            <v>Polk and Associates PLC</v>
          </cell>
          <cell r="K1652">
            <v>43769</v>
          </cell>
          <cell r="L1652" t="str">
            <v/>
          </cell>
          <cell r="M1652" t="str">
            <v>2036</v>
          </cell>
          <cell r="N1652" t="str">
            <v>New</v>
          </cell>
          <cell r="O1652">
            <v>44166</v>
          </cell>
          <cell r="P1652" t="str">
            <v/>
          </cell>
          <cell r="Q1652" t="str">
            <v>YES</v>
          </cell>
          <cell r="R1652" t="str">
            <v>YEAR OF PIS</v>
          </cell>
          <cell r="S1652"/>
          <cell r="T1652"/>
          <cell r="U1652" t="str">
            <v>No</v>
          </cell>
          <cell r="V1652" t="str">
            <v>No</v>
          </cell>
          <cell r="W1652" t="str">
            <v/>
          </cell>
        </row>
        <row r="1653">
          <cell r="B1653">
            <v>79030</v>
          </cell>
          <cell r="C1653">
            <v>100</v>
          </cell>
          <cell r="D1653" t="str">
            <v>MS SIF VI</v>
          </cell>
          <cell r="E1653" t="str">
            <v>Moda Union</v>
          </cell>
          <cell r="F1653" t="str">
            <v>JF Union Partners, LLC</v>
          </cell>
          <cell r="G1653" t="str">
            <v>JF Capital, LLC</v>
          </cell>
          <cell r="H1653" t="str">
            <v>Teresa Mondou</v>
          </cell>
          <cell r="I1653" t="str">
            <v>Laura Pishion</v>
          </cell>
          <cell r="J1653" t="str">
            <v>Eide Bailly LLP (Salt Lake City)</v>
          </cell>
          <cell r="K1653">
            <v>43706</v>
          </cell>
          <cell r="L1653" t="str">
            <v/>
          </cell>
          <cell r="M1653" t="str">
            <v>2036</v>
          </cell>
          <cell r="N1653" t="str">
            <v>New</v>
          </cell>
          <cell r="O1653">
            <v>44295</v>
          </cell>
          <cell r="P1653" t="str">
            <v/>
          </cell>
          <cell r="Q1653" t="str">
            <v>YES</v>
          </cell>
          <cell r="R1653" t="str">
            <v>YEAR OF PIS</v>
          </cell>
          <cell r="S1653"/>
          <cell r="T1653"/>
          <cell r="U1653" t="str">
            <v>No</v>
          </cell>
          <cell r="V1653" t="str">
            <v>No</v>
          </cell>
          <cell r="W1653" t="str">
            <v/>
          </cell>
        </row>
        <row r="1654">
          <cell r="B1654">
            <v>79042</v>
          </cell>
          <cell r="C1654">
            <v>100</v>
          </cell>
          <cell r="D1654" t="str">
            <v>NEF 2019</v>
          </cell>
          <cell r="E1654" t="str">
            <v>Govalle Terrace</v>
          </cell>
          <cell r="F1654" t="str">
            <v>Govalle Terrace Partners, LP</v>
          </cell>
          <cell r="G1654" t="str">
            <v>Cesar Chavez Foundation</v>
          </cell>
          <cell r="H1654" t="str">
            <v>Sandy Baker</v>
          </cell>
          <cell r="I1654" t="str">
            <v>Jennifer Rivera</v>
          </cell>
          <cell r="J1654" t="str">
            <v>Novogradac &amp; Company LLP (Austin)</v>
          </cell>
          <cell r="K1654">
            <v>43795</v>
          </cell>
          <cell r="L1654" t="str">
            <v/>
          </cell>
          <cell r="M1654" t="str">
            <v>2036</v>
          </cell>
          <cell r="N1654" t="str">
            <v>New</v>
          </cell>
          <cell r="O1654">
            <v>44378</v>
          </cell>
          <cell r="P1654" t="str">
            <v/>
          </cell>
          <cell r="Q1654" t="str">
            <v>YES</v>
          </cell>
          <cell r="R1654" t="str">
            <v>YEAR OF PIS</v>
          </cell>
          <cell r="S1654"/>
          <cell r="T1654"/>
          <cell r="U1654" t="str">
            <v>No</v>
          </cell>
          <cell r="V1654" t="str">
            <v>No</v>
          </cell>
          <cell r="W1654" t="str">
            <v/>
          </cell>
        </row>
        <row r="1655">
          <cell r="B1655">
            <v>79116</v>
          </cell>
          <cell r="C1655">
            <v>100</v>
          </cell>
          <cell r="D1655" t="str">
            <v>HEF XVI</v>
          </cell>
          <cell r="E1655" t="str">
            <v>Sheridan Square</v>
          </cell>
          <cell r="F1655" t="str">
            <v>Steele Sheridan Square LLC</v>
          </cell>
          <cell r="G1655" t="str">
            <v>Steele Properties III, LLC</v>
          </cell>
          <cell r="H1655" t="str">
            <v>Justin Sousley</v>
          </cell>
          <cell r="I1655" t="str">
            <v>Laura Pishion</v>
          </cell>
          <cell r="J1655" t="str">
            <v>Dauby O' Connor &amp; Zaleski LLC</v>
          </cell>
          <cell r="K1655">
            <v>43698</v>
          </cell>
          <cell r="L1655" t="str">
            <v/>
          </cell>
          <cell r="M1655" t="str">
            <v>2034</v>
          </cell>
          <cell r="N1655" t="str">
            <v>Moderate Rehab</v>
          </cell>
          <cell r="O1655">
            <v>43942</v>
          </cell>
          <cell r="P1655">
            <v>43831</v>
          </cell>
          <cell r="Q1655" t="str">
            <v>YES</v>
          </cell>
          <cell r="R1655" t="str">
            <v>YEAR OF PIS</v>
          </cell>
          <cell r="S1655">
            <v>2019</v>
          </cell>
          <cell r="T1655"/>
          <cell r="U1655" t="str">
            <v>Yes</v>
          </cell>
          <cell r="V1655" t="str">
            <v>Yes</v>
          </cell>
          <cell r="W1655" t="str">
            <v/>
          </cell>
        </row>
        <row r="1656">
          <cell r="B1656">
            <v>79132</v>
          </cell>
          <cell r="C1656">
            <v>100</v>
          </cell>
          <cell r="D1656" t="str">
            <v>Florida AHF II</v>
          </cell>
          <cell r="E1656" t="str">
            <v>Oaks at Lakeside</v>
          </cell>
          <cell r="F1656" t="str">
            <v>HTG Creekside LLC</v>
          </cell>
          <cell r="G1656" t="str">
            <v xml:space="preserve">Housing Trust Group </v>
          </cell>
          <cell r="H1656" t="str">
            <v>Lisa Days</v>
          </cell>
          <cell r="I1656" t="str">
            <v>Tracey Ferrara</v>
          </cell>
          <cell r="J1656" t="str">
            <v>CohnReznick (Charlotte)</v>
          </cell>
          <cell r="K1656">
            <v>43748</v>
          </cell>
          <cell r="L1656" t="str">
            <v/>
          </cell>
          <cell r="M1656" t="str">
            <v>2036</v>
          </cell>
          <cell r="N1656" t="str">
            <v>New</v>
          </cell>
          <cell r="O1656">
            <v>44119</v>
          </cell>
          <cell r="P1656" t="str">
            <v/>
          </cell>
          <cell r="Q1656" t="str">
            <v>YES</v>
          </cell>
          <cell r="R1656" t="str">
            <v>YEAR OF PIS</v>
          </cell>
          <cell r="S1656"/>
          <cell r="T1656"/>
          <cell r="U1656" t="str">
            <v>No</v>
          </cell>
          <cell r="V1656" t="str">
            <v>No</v>
          </cell>
          <cell r="W1656" t="str">
            <v/>
          </cell>
        </row>
        <row r="1657">
          <cell r="B1657">
            <v>79138</v>
          </cell>
          <cell r="C1657">
            <v>100</v>
          </cell>
          <cell r="D1657" t="str">
            <v>HEF XVI</v>
          </cell>
          <cell r="E1657" t="str">
            <v>Jayne Auld Manor</v>
          </cell>
          <cell r="F1657" t="str">
            <v>J Auld Apts LLC</v>
          </cell>
          <cell r="G1657" t="str">
            <v>Empire Health Foundation</v>
          </cell>
          <cell r="H1657" t="str">
            <v>Melanie Niemeyer</v>
          </cell>
          <cell r="I1657" t="str">
            <v>Laura Pishion</v>
          </cell>
          <cell r="J1657" t="str">
            <v>CliftonLarsonAllen (Seattle)</v>
          </cell>
          <cell r="K1657">
            <v>43706</v>
          </cell>
          <cell r="L1657" t="str">
            <v/>
          </cell>
          <cell r="M1657" t="str">
            <v>2036</v>
          </cell>
          <cell r="N1657" t="str">
            <v>New</v>
          </cell>
          <cell r="O1657">
            <v>44105</v>
          </cell>
          <cell r="P1657" t="str">
            <v/>
          </cell>
          <cell r="Q1657" t="str">
            <v>YES</v>
          </cell>
          <cell r="R1657" t="str">
            <v>YEAR OF PIS</v>
          </cell>
          <cell r="S1657"/>
          <cell r="T1657"/>
          <cell r="U1657" t="str">
            <v>No</v>
          </cell>
          <cell r="V1657" t="str">
            <v>No</v>
          </cell>
          <cell r="W1657" t="str">
            <v/>
          </cell>
        </row>
        <row r="1658">
          <cell r="B1658">
            <v>79141</v>
          </cell>
          <cell r="C1658">
            <v>93.4</v>
          </cell>
          <cell r="D1658" t="str">
            <v>2019 Texas</v>
          </cell>
          <cell r="E1658" t="str">
            <v>Edison Lofts</v>
          </cell>
          <cell r="F1658" t="str">
            <v>EAF Edison 19, LP</v>
          </cell>
          <cell r="G1658" t="str">
            <v>DWR Development Group, LLC</v>
          </cell>
          <cell r="H1658" t="str">
            <v>Sandy Baker</v>
          </cell>
          <cell r="I1658" t="str">
            <v>Jennifer Rivera</v>
          </cell>
          <cell r="J1658" t="str">
            <v>Novogradac &amp; Company LLP (Austin)</v>
          </cell>
          <cell r="K1658">
            <v>43795</v>
          </cell>
          <cell r="L1658" t="str">
            <v/>
          </cell>
          <cell r="M1658" t="str">
            <v>2036</v>
          </cell>
          <cell r="N1658" t="str">
            <v>New</v>
          </cell>
          <cell r="O1658">
            <v>44281</v>
          </cell>
          <cell r="P1658" t="str">
            <v/>
          </cell>
          <cell r="Q1658" t="str">
            <v>YES</v>
          </cell>
          <cell r="R1658" t="str">
            <v>YEAR OF PIS</v>
          </cell>
          <cell r="S1658"/>
          <cell r="T1658"/>
          <cell r="U1658" t="str">
            <v>No</v>
          </cell>
          <cell r="V1658" t="str">
            <v>No</v>
          </cell>
          <cell r="W1658" t="str">
            <v/>
          </cell>
        </row>
        <row r="1659">
          <cell r="B1659">
            <v>79141</v>
          </cell>
          <cell r="C1659">
            <v>6.6</v>
          </cell>
          <cell r="D1659" t="str">
            <v>Cathay SIF IV</v>
          </cell>
          <cell r="E1659" t="str">
            <v>Edison Lofts</v>
          </cell>
          <cell r="F1659" t="str">
            <v>EAF Edison 19, LP</v>
          </cell>
          <cell r="G1659" t="str">
            <v>DWR Development Group, LLC</v>
          </cell>
          <cell r="H1659" t="str">
            <v>Sandy Baker</v>
          </cell>
          <cell r="I1659" t="str">
            <v>Jennifer Rivera</v>
          </cell>
          <cell r="J1659" t="str">
            <v>Novogradac &amp; Company LLP (Austin)</v>
          </cell>
          <cell r="K1659">
            <v>43795</v>
          </cell>
          <cell r="L1659" t="str">
            <v/>
          </cell>
          <cell r="M1659" t="str">
            <v>2036</v>
          </cell>
          <cell r="N1659" t="str">
            <v>New</v>
          </cell>
          <cell r="O1659">
            <v>44281</v>
          </cell>
          <cell r="P1659" t="str">
            <v/>
          </cell>
          <cell r="Q1659" t="str">
            <v>YES</v>
          </cell>
          <cell r="R1659" t="str">
            <v>YEAR OF PIS</v>
          </cell>
          <cell r="S1659"/>
          <cell r="T1659"/>
          <cell r="U1659" t="str">
            <v>No</v>
          </cell>
          <cell r="V1659" t="str">
            <v>No</v>
          </cell>
          <cell r="W1659" t="str">
            <v/>
          </cell>
        </row>
        <row r="1660">
          <cell r="B1660">
            <v>79144</v>
          </cell>
          <cell r="C1660">
            <v>40</v>
          </cell>
          <cell r="D1660" t="str">
            <v>CEF 2019</v>
          </cell>
          <cell r="E1660" t="str">
            <v>Casa de la Mision</v>
          </cell>
          <cell r="F1660" t="str">
            <v>Mercy Housing California 59 LP</v>
          </cell>
          <cell r="G1660" t="str">
            <v>Mercy Housing California</v>
          </cell>
          <cell r="H1660" t="str">
            <v>Malcolm Wells</v>
          </cell>
          <cell r="I1660" t="str">
            <v>Laura Pishion</v>
          </cell>
          <cell r="J1660" t="str">
            <v>CohnReznick (Sacramento)</v>
          </cell>
          <cell r="K1660">
            <v>43817</v>
          </cell>
          <cell r="L1660" t="str">
            <v/>
          </cell>
          <cell r="M1660" t="str">
            <v>2036</v>
          </cell>
          <cell r="N1660" t="str">
            <v>New</v>
          </cell>
          <cell r="O1660">
            <v>44347</v>
          </cell>
          <cell r="P1660" t="str">
            <v/>
          </cell>
          <cell r="Q1660" t="str">
            <v>YES</v>
          </cell>
          <cell r="R1660" t="str">
            <v>YEAR OF PIS</v>
          </cell>
          <cell r="S1660">
            <v>2019</v>
          </cell>
          <cell r="T1660"/>
          <cell r="U1660" t="str">
            <v>Yes</v>
          </cell>
          <cell r="V1660" t="str">
            <v>Yes</v>
          </cell>
          <cell r="W1660" t="str">
            <v/>
          </cell>
        </row>
        <row r="1661">
          <cell r="B1661">
            <v>79144</v>
          </cell>
          <cell r="C1661">
            <v>60</v>
          </cell>
          <cell r="D1661" t="str">
            <v>Silicon Valley Bank SIF III</v>
          </cell>
          <cell r="E1661" t="str">
            <v>Casa de la Mision</v>
          </cell>
          <cell r="F1661" t="str">
            <v>Mercy Housing California 59 LP</v>
          </cell>
          <cell r="G1661" t="str">
            <v>Mercy Housing California</v>
          </cell>
          <cell r="H1661" t="str">
            <v>Malcolm Wells</v>
          </cell>
          <cell r="I1661" t="str">
            <v>Laura Pishion</v>
          </cell>
          <cell r="J1661" t="str">
            <v>CohnReznick (Sacramento)</v>
          </cell>
          <cell r="K1661">
            <v>43817</v>
          </cell>
          <cell r="L1661" t="str">
            <v/>
          </cell>
          <cell r="M1661" t="str">
            <v>2036</v>
          </cell>
          <cell r="N1661" t="str">
            <v>New</v>
          </cell>
          <cell r="O1661">
            <v>44347</v>
          </cell>
          <cell r="P1661" t="str">
            <v/>
          </cell>
          <cell r="Q1661" t="str">
            <v>YES</v>
          </cell>
          <cell r="R1661" t="str">
            <v>YEAR OF PIS</v>
          </cell>
          <cell r="S1661">
            <v>2019</v>
          </cell>
          <cell r="T1661"/>
          <cell r="U1661" t="str">
            <v>Yes</v>
          </cell>
          <cell r="V1661" t="str">
            <v>Yes</v>
          </cell>
          <cell r="W1661" t="str">
            <v/>
          </cell>
        </row>
        <row r="1662">
          <cell r="B1662">
            <v>79145</v>
          </cell>
          <cell r="C1662">
            <v>100</v>
          </cell>
          <cell r="D1662" t="str">
            <v>JPMorgan 2019</v>
          </cell>
          <cell r="E1662" t="str">
            <v>Hobson Place Phase I</v>
          </cell>
          <cell r="F1662" t="str">
            <v>DESC 22nd LLLP</v>
          </cell>
          <cell r="G1662" t="str">
            <v>Downtown Emergency Service Center</v>
          </cell>
          <cell r="H1662" t="str">
            <v>Lisa Robinson</v>
          </cell>
          <cell r="I1662" t="str">
            <v>Laura Pishion</v>
          </cell>
          <cell r="J1662" t="str">
            <v>Dauby O' Connor &amp; Zaleski LLC</v>
          </cell>
          <cell r="K1662">
            <v>43669</v>
          </cell>
          <cell r="L1662" t="str">
            <v/>
          </cell>
          <cell r="M1662" t="str">
            <v>2036</v>
          </cell>
          <cell r="N1662" t="str">
            <v>New</v>
          </cell>
          <cell r="O1662">
            <v>44133</v>
          </cell>
          <cell r="P1662">
            <v>44104</v>
          </cell>
          <cell r="Q1662" t="str">
            <v>YES</v>
          </cell>
          <cell r="R1662" t="str">
            <v>YEAR OF PIS</v>
          </cell>
          <cell r="S1662"/>
          <cell r="T1662"/>
          <cell r="U1662" t="str">
            <v>No</v>
          </cell>
          <cell r="V1662" t="str">
            <v>YES</v>
          </cell>
          <cell r="W1662" t="str">
            <v/>
          </cell>
        </row>
        <row r="1663">
          <cell r="B1663">
            <v>79159</v>
          </cell>
          <cell r="C1663">
            <v>100</v>
          </cell>
          <cell r="D1663" t="str">
            <v>NEF Support Corp.</v>
          </cell>
          <cell r="E1663" t="str">
            <v>The Stella</v>
          </cell>
          <cell r="F1663" t="str">
            <v>Laradon NW, LLC</v>
          </cell>
          <cell r="G1663" t="str">
            <v xml:space="preserve">Gorman and Company, Inc. </v>
          </cell>
          <cell r="H1663" t="str">
            <v>Melanie Niemeyer</v>
          </cell>
          <cell r="I1663" t="str">
            <v>Jennifer Rivera</v>
          </cell>
          <cell r="J1663" t="str">
            <v>Novogradac &amp; Company LLP (Walnut Creek, CA)</v>
          </cell>
          <cell r="K1663">
            <v>43812</v>
          </cell>
          <cell r="L1663" t="str">
            <v/>
          </cell>
          <cell r="M1663" t="str">
            <v>2037</v>
          </cell>
          <cell r="N1663" t="str">
            <v>New</v>
          </cell>
          <cell r="O1663">
            <v>44378</v>
          </cell>
          <cell r="P1663" t="str">
            <v/>
          </cell>
          <cell r="Q1663" t="str">
            <v>YES</v>
          </cell>
          <cell r="R1663" t="str">
            <v>YEAR OF PIS</v>
          </cell>
          <cell r="S1663">
            <v>2019</v>
          </cell>
          <cell r="T1663"/>
          <cell r="U1663" t="str">
            <v>Yes</v>
          </cell>
          <cell r="V1663" t="str">
            <v>Yes</v>
          </cell>
          <cell r="W1663" t="str">
            <v/>
          </cell>
        </row>
        <row r="1664">
          <cell r="B1664">
            <v>79184</v>
          </cell>
          <cell r="C1664">
            <v>100</v>
          </cell>
          <cell r="D1664" t="str">
            <v>ACD Midwest Fund II</v>
          </cell>
          <cell r="E1664" t="str">
            <v xml:space="preserve">Muskego </v>
          </cell>
          <cell r="F1664" t="str">
            <v>Muskego School Apartments, LLC</v>
          </cell>
          <cell r="G1664" t="str">
            <v xml:space="preserve">Commonwealth Development Corporation </v>
          </cell>
          <cell r="H1664" t="str">
            <v>Zoila Natera-Sandoval</v>
          </cell>
          <cell r="I1664" t="str">
            <v>Jennifer Rivera</v>
          </cell>
          <cell r="J1664" t="str">
            <v>Tidwell Group (Atlanta)</v>
          </cell>
          <cell r="K1664">
            <v>43829</v>
          </cell>
          <cell r="L1664" t="str">
            <v/>
          </cell>
          <cell r="M1664" t="str">
            <v>2036</v>
          </cell>
          <cell r="N1664" t="str">
            <v>New and Rehab</v>
          </cell>
          <cell r="O1664">
            <v>44226</v>
          </cell>
          <cell r="P1664" t="str">
            <v/>
          </cell>
          <cell r="Q1664" t="str">
            <v>YES</v>
          </cell>
          <cell r="R1664" t="str">
            <v>YEAR OF PIS</v>
          </cell>
          <cell r="S1664">
            <v>2019</v>
          </cell>
          <cell r="T1664"/>
          <cell r="U1664" t="str">
            <v>Yes</v>
          </cell>
          <cell r="V1664" t="str">
            <v>Yes</v>
          </cell>
          <cell r="W1664" t="str">
            <v/>
          </cell>
        </row>
        <row r="1665">
          <cell r="B1665">
            <v>79232</v>
          </cell>
          <cell r="C1665">
            <v>69.349999999999994</v>
          </cell>
          <cell r="D1665" t="str">
            <v>2018 Texas Regional</v>
          </cell>
          <cell r="E1665" t="str">
            <v>Sunset at Fash Place</v>
          </cell>
          <cell r="F1665" t="str">
            <v>Sunset at Fash Place LLC</v>
          </cell>
          <cell r="G1665" t="str">
            <v>O-SDA</v>
          </cell>
          <cell r="H1665" t="str">
            <v>Sandy Baker</v>
          </cell>
          <cell r="I1665" t="str">
            <v>Jennifer Rivera</v>
          </cell>
          <cell r="J1665" t="str">
            <v>Tidwell Group (Birmingham)</v>
          </cell>
          <cell r="K1665">
            <v>43819</v>
          </cell>
          <cell r="L1665" t="str">
            <v/>
          </cell>
          <cell r="M1665" t="str">
            <v>2036</v>
          </cell>
          <cell r="N1665" t="str">
            <v>New</v>
          </cell>
          <cell r="O1665">
            <v>44336</v>
          </cell>
          <cell r="P1665" t="str">
            <v/>
          </cell>
          <cell r="Q1665" t="str">
            <v>YES</v>
          </cell>
          <cell r="R1665" t="str">
            <v>YEAR OF PIS</v>
          </cell>
          <cell r="S1665"/>
          <cell r="T1665"/>
          <cell r="U1665" t="str">
            <v>No</v>
          </cell>
          <cell r="V1665" t="str">
            <v>No</v>
          </cell>
          <cell r="W1665" t="str">
            <v/>
          </cell>
        </row>
        <row r="1666">
          <cell r="B1666">
            <v>79232</v>
          </cell>
          <cell r="C1666">
            <v>30.65</v>
          </cell>
          <cell r="D1666" t="str">
            <v>2019 Texas</v>
          </cell>
          <cell r="E1666" t="str">
            <v>Sunset at Fash Place</v>
          </cell>
          <cell r="F1666" t="str">
            <v>Sunset at Fash Place LLC</v>
          </cell>
          <cell r="G1666" t="str">
            <v>O-SDA</v>
          </cell>
          <cell r="H1666" t="str">
            <v>Sandy Baker</v>
          </cell>
          <cell r="I1666" t="str">
            <v>Jennifer Rivera</v>
          </cell>
          <cell r="J1666" t="str">
            <v>Tidwell Group (Birmingham)</v>
          </cell>
          <cell r="K1666">
            <v>43819</v>
          </cell>
          <cell r="L1666" t="str">
            <v/>
          </cell>
          <cell r="M1666" t="str">
            <v>2036</v>
          </cell>
          <cell r="N1666" t="str">
            <v>New</v>
          </cell>
          <cell r="O1666">
            <v>44336</v>
          </cell>
          <cell r="P1666" t="str">
            <v/>
          </cell>
          <cell r="Q1666" t="str">
            <v>YES</v>
          </cell>
          <cell r="R1666" t="str">
            <v>YEAR OF PIS</v>
          </cell>
          <cell r="S1666"/>
          <cell r="T1666"/>
          <cell r="U1666" t="str">
            <v>No</v>
          </cell>
          <cell r="V1666" t="str">
            <v>No</v>
          </cell>
          <cell r="W1666" t="str">
            <v/>
          </cell>
        </row>
        <row r="1667">
          <cell r="B1667">
            <v>79275</v>
          </cell>
          <cell r="C1667">
            <v>100</v>
          </cell>
          <cell r="D1667" t="str">
            <v>BOACHIF XII</v>
          </cell>
          <cell r="E1667" t="str">
            <v>Bellfort Park</v>
          </cell>
          <cell r="F1667" t="str">
            <v>KCG Bellfort Park, LP</v>
          </cell>
          <cell r="G1667" t="str">
            <v>KCG Companies</v>
          </cell>
          <cell r="H1667" t="str">
            <v>Sandy Baker</v>
          </cell>
          <cell r="I1667" t="str">
            <v>Jennifer Rivera</v>
          </cell>
          <cell r="J1667" t="str">
            <v>Tidwell Group (Atlanta)</v>
          </cell>
          <cell r="K1667">
            <v>43795</v>
          </cell>
          <cell r="L1667" t="str">
            <v/>
          </cell>
          <cell r="M1667" t="str">
            <v>2036</v>
          </cell>
          <cell r="N1667" t="str">
            <v>Substantial Rehab</v>
          </cell>
          <cell r="O1667">
            <v>44071</v>
          </cell>
          <cell r="P1667" t="str">
            <v/>
          </cell>
          <cell r="Q1667" t="str">
            <v>YES</v>
          </cell>
          <cell r="R1667" t="str">
            <v>YEAR OF PIS</v>
          </cell>
          <cell r="S1667"/>
          <cell r="T1667"/>
          <cell r="U1667" t="str">
            <v>No</v>
          </cell>
          <cell r="V1667" t="str">
            <v>No</v>
          </cell>
          <cell r="W1667" t="str">
            <v/>
          </cell>
        </row>
        <row r="1668">
          <cell r="B1668">
            <v>79294</v>
          </cell>
          <cell r="C1668">
            <v>100</v>
          </cell>
          <cell r="D1668" t="str">
            <v>MS SIF VI</v>
          </cell>
          <cell r="E1668" t="str">
            <v>Canyon Walk Apartments</v>
          </cell>
          <cell r="F1668" t="str">
            <v>Canyon Walk Housing, LLC</v>
          </cell>
          <cell r="G1668" t="str">
            <v>Bethel Development, Inc.</v>
          </cell>
          <cell r="H1668" t="str">
            <v>Teresa Mondou</v>
          </cell>
          <cell r="I1668" t="str">
            <v>Laura Pishion</v>
          </cell>
          <cell r="J1668" t="str">
            <v>Tidwell Group (Columbus, OH)</v>
          </cell>
          <cell r="K1668">
            <v>43782</v>
          </cell>
          <cell r="L1668" t="str">
            <v/>
          </cell>
          <cell r="M1668" t="str">
            <v>2036</v>
          </cell>
          <cell r="N1668" t="str">
            <v>New</v>
          </cell>
          <cell r="O1668">
            <v>44118</v>
          </cell>
          <cell r="P1668" t="str">
            <v/>
          </cell>
          <cell r="Q1668" t="str">
            <v>YES</v>
          </cell>
          <cell r="R1668" t="str">
            <v>YEAR OF PIS</v>
          </cell>
          <cell r="S1668"/>
          <cell r="T1668"/>
          <cell r="U1668" t="str">
            <v>No</v>
          </cell>
          <cell r="V1668" t="str">
            <v>No</v>
          </cell>
          <cell r="W1668" t="str">
            <v/>
          </cell>
        </row>
        <row r="1669">
          <cell r="B1669">
            <v>78172</v>
          </cell>
          <cell r="C1669">
            <v>100</v>
          </cell>
          <cell r="D1669" t="str">
            <v>TD Banknorth 2018</v>
          </cell>
          <cell r="E1669" t="str">
            <v>HELP Philadelphia VI</v>
          </cell>
          <cell r="F1669" t="str">
            <v>Help PA VI LP</v>
          </cell>
          <cell r="G1669" t="str">
            <v>H.E.L.P. Development Corp.</v>
          </cell>
          <cell r="H1669"/>
          <cell r="I1669"/>
          <cell r="J1669" t="str">
            <v>CohnReznick (Baltimore)</v>
          </cell>
          <cell r="K1669">
            <v>44039</v>
          </cell>
          <cell r="L1669" t="str">
            <v/>
          </cell>
          <cell r="M1669">
            <v>2037</v>
          </cell>
          <cell r="N1669" t="str">
            <v>Historic Rehab</v>
          </cell>
          <cell r="O1669">
            <v>44496</v>
          </cell>
          <cell r="P1669" t="str">
            <v/>
          </cell>
          <cell r="Q1669" t="str">
            <v>YES</v>
          </cell>
          <cell r="R1669" t="str">
            <v>YEAR OF PIS</v>
          </cell>
          <cell r="S1669"/>
          <cell r="T1669"/>
          <cell r="U1669"/>
          <cell r="V1669" t="str">
            <v>No</v>
          </cell>
          <cell r="W1669" t="str">
            <v>Yes</v>
          </cell>
        </row>
        <row r="1670">
          <cell r="B1670">
            <v>78852</v>
          </cell>
          <cell r="C1670">
            <v>100</v>
          </cell>
          <cell r="D1670" t="str">
            <v>TD Banknorth 2018</v>
          </cell>
          <cell r="E1670" t="str">
            <v>The Elms</v>
          </cell>
          <cell r="F1670" t="str">
            <v>Faxon LLC</v>
          </cell>
          <cell r="G1670" t="str">
            <v>Trout Brook Realty Advisors/ NHT Enterprise</v>
          </cell>
          <cell r="H1670"/>
          <cell r="I1670"/>
          <cell r="J1670" t="str">
            <v>CohnReznick (Hartford)</v>
          </cell>
          <cell r="K1670">
            <v>43888</v>
          </cell>
          <cell r="L1670" t="str">
            <v/>
          </cell>
          <cell r="M1670">
            <v>2036</v>
          </cell>
          <cell r="N1670" t="str">
            <v>Substantial Rehab</v>
          </cell>
          <cell r="O1670">
            <v>44348</v>
          </cell>
          <cell r="P1670" t="str">
            <v/>
          </cell>
          <cell r="Q1670" t="str">
            <v>YES</v>
          </cell>
          <cell r="R1670" t="str">
            <v>YEAR OF PIS</v>
          </cell>
          <cell r="S1670"/>
          <cell r="T1670"/>
          <cell r="U1670"/>
          <cell r="V1670" t="str">
            <v>No</v>
          </cell>
          <cell r="W1670" t="str">
            <v>No</v>
          </cell>
        </row>
        <row r="1671">
          <cell r="B1671">
            <v>78858</v>
          </cell>
          <cell r="C1671">
            <v>100</v>
          </cell>
          <cell r="D1671" t="str">
            <v>TD Banknorth 2018</v>
          </cell>
          <cell r="E1671" t="str">
            <v>Apartments at New Market West</v>
          </cell>
          <cell r="F1671" t="str">
            <v>New Market West LLC</v>
          </cell>
          <cell r="G1671" t="str">
            <v>Mission First Housing</v>
          </cell>
          <cell r="H1671"/>
          <cell r="I1671"/>
          <cell r="J1671" t="str">
            <v>Novogradac &amp; Company LLP (Malvern, PA)</v>
          </cell>
          <cell r="K1671">
            <v>43980</v>
          </cell>
          <cell r="L1671" t="str">
            <v/>
          </cell>
          <cell r="M1671">
            <v>2036</v>
          </cell>
          <cell r="N1671" t="str">
            <v>New</v>
          </cell>
          <cell r="O1671">
            <v>44406</v>
          </cell>
          <cell r="P1671" t="str">
            <v/>
          </cell>
          <cell r="Q1671" t="str">
            <v>YES</v>
          </cell>
          <cell r="R1671" t="str">
            <v>YEAR OF PIS</v>
          </cell>
          <cell r="S1671"/>
          <cell r="T1671"/>
          <cell r="U1671"/>
          <cell r="V1671" t="str">
            <v>No</v>
          </cell>
          <cell r="W1671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Invest In OP"/>
      <sheetName val="Due To OP"/>
      <sheetName val="Invest In Other"/>
      <sheetName val="Due to Other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</sheetNames>
    <sheetDataSet>
      <sheetData sheetId="0" refreshError="1"/>
      <sheetData sheetId="1">
        <row r="9">
          <cell r="F9">
            <v>63152</v>
          </cell>
          <cell r="G9" t="str">
            <v>Hollander Building</v>
          </cell>
          <cell r="H9">
            <v>0</v>
          </cell>
        </row>
        <row r="10">
          <cell r="F10">
            <v>63984</v>
          </cell>
          <cell r="G10" t="str">
            <v>Dye House</v>
          </cell>
          <cell r="H10">
            <v>0</v>
          </cell>
        </row>
        <row r="11">
          <cell r="F11">
            <v>62099</v>
          </cell>
          <cell r="G11" t="str">
            <v>Rosenthal Gardens</v>
          </cell>
          <cell r="H11">
            <v>0</v>
          </cell>
        </row>
        <row r="12">
          <cell r="F12">
            <v>63502</v>
          </cell>
          <cell r="G12" t="str">
            <v>Evelyn Sanders Townhomes Phase I</v>
          </cell>
          <cell r="H12">
            <v>518851</v>
          </cell>
        </row>
        <row r="13">
          <cell r="F13">
            <v>61741</v>
          </cell>
          <cell r="G13" t="str">
            <v>Osun Village</v>
          </cell>
          <cell r="H13">
            <v>128819</v>
          </cell>
        </row>
        <row r="14">
          <cell r="F14">
            <v>63183</v>
          </cell>
          <cell r="G14" t="str">
            <v>Catherine Gardens</v>
          </cell>
          <cell r="H14">
            <v>305699</v>
          </cell>
        </row>
        <row r="15">
          <cell r="F15">
            <v>63965</v>
          </cell>
          <cell r="G15" t="str">
            <v>HELP USA Philadelphia</v>
          </cell>
          <cell r="H15">
            <v>810477.27</v>
          </cell>
        </row>
        <row r="16">
          <cell r="F16">
            <v>64082</v>
          </cell>
          <cell r="G16" t="str">
            <v>Noel Pointer</v>
          </cell>
          <cell r="H16">
            <v>1948496</v>
          </cell>
        </row>
        <row r="17">
          <cell r="F17">
            <v>64149</v>
          </cell>
          <cell r="G17" t="str">
            <v>Muscoota</v>
          </cell>
          <cell r="H17">
            <v>915809</v>
          </cell>
        </row>
        <row r="18">
          <cell r="F18">
            <v>64225</v>
          </cell>
          <cell r="G18" t="str">
            <v>Vyse Avenue</v>
          </cell>
          <cell r="H18">
            <v>737487</v>
          </cell>
        </row>
        <row r="19">
          <cell r="F19">
            <v>64332</v>
          </cell>
          <cell r="G19" t="str">
            <v>Village at Woodstown</v>
          </cell>
          <cell r="H19">
            <v>753353</v>
          </cell>
        </row>
        <row r="20">
          <cell r="F20">
            <v>64767</v>
          </cell>
          <cell r="G20" t="str">
            <v>Brookland Artspace Lofts</v>
          </cell>
          <cell r="H20">
            <v>1041541</v>
          </cell>
        </row>
        <row r="21">
          <cell r="F21">
            <v>64782</v>
          </cell>
          <cell r="G21" t="str">
            <v>Veterans Park Apartments</v>
          </cell>
          <cell r="H21">
            <v>1556764.46</v>
          </cell>
        </row>
        <row r="22">
          <cell r="F22">
            <v>64827</v>
          </cell>
          <cell r="G22" t="str">
            <v>Concern Heights Apartments</v>
          </cell>
          <cell r="H22">
            <v>2382656</v>
          </cell>
        </row>
        <row r="23">
          <cell r="F23">
            <v>65112</v>
          </cell>
          <cell r="G23" t="str">
            <v>Abbey Manor</v>
          </cell>
          <cell r="H23">
            <v>2349241</v>
          </cell>
        </row>
        <row r="24">
          <cell r="F24">
            <v>65154</v>
          </cell>
          <cell r="G24" t="str">
            <v>Cypress Village</v>
          </cell>
          <cell r="H24">
            <v>4438463</v>
          </cell>
        </row>
        <row r="25">
          <cell r="F25">
            <v>64963</v>
          </cell>
          <cell r="G25" t="str">
            <v>JBJ Soul Homes</v>
          </cell>
          <cell r="H25">
            <v>4984375.5999999996</v>
          </cell>
        </row>
        <row r="26">
          <cell r="F26">
            <v>65079</v>
          </cell>
          <cell r="G26" t="str">
            <v>Freedom Village at Hopewell</v>
          </cell>
          <cell r="H26">
            <v>5061603</v>
          </cell>
        </row>
        <row r="27">
          <cell r="F27">
            <v>65323</v>
          </cell>
          <cell r="G27" t="str">
            <v>Benedicts Place</v>
          </cell>
          <cell r="H27">
            <v>1721890</v>
          </cell>
        </row>
        <row r="28">
          <cell r="F28">
            <v>65345</v>
          </cell>
          <cell r="G28" t="str">
            <v>Olney Village Apartments</v>
          </cell>
          <cell r="H28">
            <v>1018984.14</v>
          </cell>
        </row>
        <row r="29">
          <cell r="F29">
            <v>65391</v>
          </cell>
          <cell r="G29" t="str">
            <v>Villanueva Townhouse Preservation</v>
          </cell>
          <cell r="H29">
            <v>2522281.88</v>
          </cell>
        </row>
        <row r="30">
          <cell r="F30">
            <v>65479</v>
          </cell>
          <cell r="G30" t="str">
            <v>Promesa Court</v>
          </cell>
          <cell r="H30">
            <v>3233421.62</v>
          </cell>
        </row>
        <row r="31">
          <cell r="F31">
            <v>65527</v>
          </cell>
          <cell r="G31" t="str">
            <v>Pinnacle Heights</v>
          </cell>
          <cell r="H31">
            <v>5031606.68</v>
          </cell>
        </row>
        <row r="32">
          <cell r="F32">
            <v>65738</v>
          </cell>
          <cell r="G32" t="str">
            <v>MBD Silva Taylor Resyndication</v>
          </cell>
          <cell r="H32">
            <v>6519929.5899999999</v>
          </cell>
        </row>
        <row r="33">
          <cell r="F33">
            <v>65392</v>
          </cell>
          <cell r="G33" t="str">
            <v>HELP Philadelphia IV</v>
          </cell>
          <cell r="H33">
            <v>6478535</v>
          </cell>
        </row>
        <row r="34">
          <cell r="F34">
            <v>65739</v>
          </cell>
          <cell r="G34" t="str">
            <v>MD Fox</v>
          </cell>
          <cell r="H34">
            <v>2067879</v>
          </cell>
        </row>
        <row r="35">
          <cell r="F35">
            <v>65896</v>
          </cell>
          <cell r="G35" t="str">
            <v>Oakland Terrace Apartments</v>
          </cell>
          <cell r="H35">
            <v>2766300</v>
          </cell>
        </row>
        <row r="36">
          <cell r="F36">
            <v>66077</v>
          </cell>
          <cell r="G36" t="str">
            <v>Samuel Tabas Apartments</v>
          </cell>
          <cell r="H36">
            <v>5505489</v>
          </cell>
        </row>
        <row r="37">
          <cell r="F37">
            <v>66124</v>
          </cell>
          <cell r="G37" t="str">
            <v>River Vale Senior Residence</v>
          </cell>
          <cell r="H37">
            <v>1771046</v>
          </cell>
        </row>
        <row r="38">
          <cell r="F38">
            <v>66126</v>
          </cell>
          <cell r="G38" t="str">
            <v>Northvale Senior Residence</v>
          </cell>
          <cell r="H38">
            <v>3774057</v>
          </cell>
        </row>
        <row r="39">
          <cell r="F39">
            <v>66131</v>
          </cell>
          <cell r="G39" t="str">
            <v>Weinberg Commons</v>
          </cell>
          <cell r="H39">
            <v>4766159</v>
          </cell>
        </row>
        <row r="40">
          <cell r="F40">
            <v>65848</v>
          </cell>
          <cell r="G40" t="str">
            <v>Cypress Hills Senior Housing</v>
          </cell>
          <cell r="H40">
            <v>6992290</v>
          </cell>
        </row>
        <row r="41">
          <cell r="F41">
            <v>65871</v>
          </cell>
          <cell r="G41" t="str">
            <v>Impact Veterans &amp; Family Housing Center</v>
          </cell>
          <cell r="H41">
            <v>5006783</v>
          </cell>
        </row>
        <row r="42">
          <cell r="F42">
            <v>66049</v>
          </cell>
          <cell r="G42" t="str">
            <v>Freedom Village at Westampton</v>
          </cell>
          <cell r="H42">
            <v>8365655</v>
          </cell>
        </row>
        <row r="43">
          <cell r="F43">
            <v>66259</v>
          </cell>
          <cell r="G43" t="str">
            <v>HELP Philadelphia V</v>
          </cell>
          <cell r="H43">
            <v>7540422</v>
          </cell>
        </row>
        <row r="44">
          <cell r="F44">
            <v>66308</v>
          </cell>
          <cell r="G44" t="str">
            <v>Branch Street Revival</v>
          </cell>
          <cell r="H44">
            <v>8112964</v>
          </cell>
        </row>
        <row r="45">
          <cell r="F45">
            <v>67007</v>
          </cell>
          <cell r="G45" t="str">
            <v>Freedom Village at Westampton  II</v>
          </cell>
          <cell r="H45">
            <v>4565009</v>
          </cell>
        </row>
        <row r="46">
          <cell r="F46">
            <v>67150</v>
          </cell>
          <cell r="G46" t="str">
            <v>Southern Villas</v>
          </cell>
          <cell r="H46">
            <v>2240989</v>
          </cell>
        </row>
        <row r="47">
          <cell r="F47">
            <v>67196</v>
          </cell>
          <cell r="G47" t="str">
            <v>FAC Renaissance</v>
          </cell>
          <cell r="H47">
            <v>10502248</v>
          </cell>
        </row>
        <row r="48">
          <cell r="F48">
            <v>67285</v>
          </cell>
          <cell r="G48" t="str">
            <v>New Park Ave</v>
          </cell>
          <cell r="H48">
            <v>9645430</v>
          </cell>
        </row>
        <row r="49">
          <cell r="F49">
            <v>67784</v>
          </cell>
          <cell r="G49" t="str">
            <v>Freedom Village at West Windsor</v>
          </cell>
          <cell r="H49">
            <v>13072362</v>
          </cell>
        </row>
        <row r="50">
          <cell r="F50">
            <v>67856</v>
          </cell>
          <cell r="G50" t="str">
            <v>Connecticut Court</v>
          </cell>
          <cell r="H50">
            <v>5039218</v>
          </cell>
        </row>
        <row r="51">
          <cell r="F51">
            <v>67913</v>
          </cell>
          <cell r="G51" t="str">
            <v>Maplewoods</v>
          </cell>
          <cell r="H51">
            <v>8412251</v>
          </cell>
        </row>
        <row r="52">
          <cell r="F52">
            <v>67198</v>
          </cell>
          <cell r="G52" t="str">
            <v>Golden Towers I &amp; II and Juniper</v>
          </cell>
          <cell r="H52">
            <v>6001529</v>
          </cell>
        </row>
        <row r="53">
          <cell r="F53">
            <v>67199</v>
          </cell>
          <cell r="G53" t="str">
            <v>Richard Flowers</v>
          </cell>
          <cell r="H53">
            <v>4153000</v>
          </cell>
        </row>
        <row r="54">
          <cell r="F54">
            <v>67200</v>
          </cell>
          <cell r="G54" t="str">
            <v>Brown and Turlington</v>
          </cell>
          <cell r="H54">
            <v>6733085</v>
          </cell>
        </row>
        <row r="55">
          <cell r="F55">
            <v>67914</v>
          </cell>
          <cell r="G55" t="str">
            <v>Diversey Manor Apts</v>
          </cell>
          <cell r="H55">
            <v>6055365</v>
          </cell>
        </row>
        <row r="56">
          <cell r="F56">
            <v>67991</v>
          </cell>
          <cell r="G56" t="str">
            <v>Larkin Center Apartments</v>
          </cell>
          <cell r="H56">
            <v>12545567</v>
          </cell>
        </row>
        <row r="57">
          <cell r="F57">
            <v>78489</v>
          </cell>
          <cell r="G57" t="str">
            <v>Miriam Apartments</v>
          </cell>
          <cell r="H57">
            <v>9129558</v>
          </cell>
        </row>
        <row r="58">
          <cell r="F58">
            <v>67850</v>
          </cell>
          <cell r="G58" t="str">
            <v>Susquehanna Square</v>
          </cell>
          <cell r="H58">
            <v>4918069</v>
          </cell>
        </row>
        <row r="59">
          <cell r="F59">
            <v>68022</v>
          </cell>
          <cell r="G59" t="str">
            <v>Landmark Place</v>
          </cell>
          <cell r="H59">
            <v>11080192</v>
          </cell>
        </row>
        <row r="60">
          <cell r="F60">
            <v>78067</v>
          </cell>
          <cell r="G60" t="str">
            <v>Valley Brook Village II</v>
          </cell>
          <cell r="H60">
            <v>10266561</v>
          </cell>
        </row>
        <row r="61">
          <cell r="F61">
            <v>78172</v>
          </cell>
          <cell r="G61" t="str">
            <v>HELP Philadelphia VI</v>
          </cell>
          <cell r="H61">
            <v>14586626</v>
          </cell>
        </row>
        <row r="62">
          <cell r="F62">
            <v>78593</v>
          </cell>
          <cell r="G62" t="str">
            <v>Casa Indiana</v>
          </cell>
          <cell r="H62">
            <v>11130107</v>
          </cell>
        </row>
        <row r="63">
          <cell r="F63">
            <v>78852</v>
          </cell>
          <cell r="G63" t="str">
            <v>The Elms</v>
          </cell>
          <cell r="H63">
            <v>9149214</v>
          </cell>
        </row>
        <row r="64">
          <cell r="F64">
            <v>78858</v>
          </cell>
          <cell r="G64" t="str">
            <v xml:space="preserve">Apartments at New Market West </v>
          </cell>
          <cell r="H64">
            <v>11998800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racey LeGrand" id="{E657D3E8-51F7-40FB-979D-5794CCDADF56}" userId="S::tLegrand@nefinc.org::9aebe18f-c9ba-4b75-88f3-60ec0bd7bb43" providerId="AD"/>
  <person displayName="Brandon Harrington" id="{B9403FBC-8EA7-4463-B991-A125E0E290BF}" userId="S::bharrington@nefinc.org::4254beb2-8657-4ca2-9902-d1615355fe7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10" dT="2021-10-08T20:24:10.31" personId="{E657D3E8-51F7-40FB-979D-5794CCDADF56}" id="{81F0F4C6-CA37-455A-85EE-2C72006A2975}">
    <text>The Year here is the ACTUAL tax return year (i.e. the date the fiscal year started), not NEF's year for tracking.  So for 2020, it is 11/1/20 - 10/31/21.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1" dT="2020-09-01T18:42:00.50" personId="{B9403FBC-8EA7-4463-B991-A125E0E290BF}" id="{1CF8D8CF-C33E-4C92-87CE-130251F425E0}">
    <text>required if closing date is after 1/1/2018</text>
  </threadedComment>
  <threadedComment ref="O1" dT="2021-10-13T15:58:18.42" personId="{E657D3E8-51F7-40FB-979D-5794CCDADF56}" id="{C8A7B74D-A2DC-48AF-98F2-D285C17E7F89}" parentId="{1CF8D8CF-C33E-4C92-87CE-130251F425E0}">
    <text>Updated closing date to 11/1/2018 for 2021</text>
  </threadedComment>
  <threadedComment ref="P1" dT="2020-09-01T18:46:29.06" personId="{B9403FBC-8EA7-4463-B991-A125E0E290BF}" id="{8EC1CA66-7E1B-4B70-9E36-A5D131047517}">
    <text>Required if 2020 begining investment in balance &gt; 0</text>
  </threadedComment>
  <threadedComment ref="V1" dT="2020-09-02T18:29:45.43" personId="{B9403FBC-8EA7-4463-B991-A125E0E290BF}" id="{0CDA4178-8487-4906-A186-EB8BBCD337C8}">
    <text>marked required if partnership closed after 12/31/2017, or if final audit was received after 1/15/2020.</text>
  </threadedComment>
  <threadedComment ref="V1" dT="2021-10-13T19:40:30.30" personId="{E657D3E8-51F7-40FB-979D-5794CCDADF56}" id="{FC7E4B9B-DC8C-487E-8C91-4A7B929E6E1D}" parentId="{0CDA4178-8487-4906-A186-EB8BBCD337C8}">
    <text>Updated to 11/1/2018 closing or final audit after 1/5/2020 due to tighter requirements by TD Bank</text>
  </threadedComment>
  <threadedComment ref="AB1" dT="2020-09-02T18:36:58.31" personId="{B9403FBC-8EA7-4463-B991-A125E0E290BF}" id="{47A369A6-D25B-4C83-9C87-0EE1B1791AB4}">
    <text>Required if either the partnership closed after 12/31/17, the draft return was received after 12/31/2019, or the final return was received after 1/7/2020.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6571F-6E31-4D47-B5C6-01848AEF0335}">
  <dimension ref="A1:AY65544"/>
  <sheetViews>
    <sheetView tabSelected="1" zoomScale="80" zoomScaleNormal="80" workbookViewId="0">
      <pane xSplit="2" ySplit="10" topLeftCell="E11" activePane="bottomRight" state="frozen"/>
      <selection pane="topRight" activeCell="C1" sqref="C1"/>
      <selection pane="bottomLeft" activeCell="A11" sqref="A11"/>
      <selection pane="bottomRight" sqref="A1:AA1"/>
    </sheetView>
  </sheetViews>
  <sheetFormatPr defaultColWidth="8.85546875" defaultRowHeight="15" x14ac:dyDescent="0.25"/>
  <cols>
    <col min="1" max="1" width="11" style="2" customWidth="1"/>
    <col min="2" max="2" width="30.7109375" customWidth="1"/>
    <col min="3" max="3" width="20.7109375" hidden="1" customWidth="1"/>
    <col min="4" max="5" width="30.7109375" customWidth="1"/>
    <col min="6" max="6" width="1.7109375" customWidth="1"/>
    <col min="7" max="7" width="17.7109375" customWidth="1"/>
    <col min="8" max="8" width="1.7109375" customWidth="1"/>
    <col min="9" max="15" width="11.7109375" customWidth="1"/>
    <col min="16" max="16" width="12.7109375" customWidth="1"/>
    <col min="17" max="17" width="11.7109375" customWidth="1"/>
    <col min="18" max="18" width="1.7109375" customWidth="1"/>
    <col min="19" max="21" width="11.7109375" customWidth="1"/>
    <col min="22" max="22" width="12.7109375" customWidth="1"/>
    <col min="23" max="23" width="11.7109375" customWidth="1"/>
    <col min="24" max="24" width="12.7109375" hidden="1" customWidth="1"/>
    <col min="25" max="26" width="11.7109375" customWidth="1"/>
    <col min="27" max="27" width="12.7109375" style="58" customWidth="1"/>
    <col min="28" max="28" width="18.85546875" hidden="1" customWidth="1"/>
  </cols>
  <sheetData>
    <row r="1" spans="1:30" s="14" customFormat="1" ht="21" x14ac:dyDescent="0.25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"/>
      <c r="AC1" s="13"/>
      <c r="AD1" s="13"/>
    </row>
    <row r="2" spans="1:30" s="14" customFormat="1" ht="21" x14ac:dyDescent="0.25">
      <c r="A2" s="135" t="s">
        <v>217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"/>
      <c r="AC2" s="13"/>
      <c r="AD2" s="13"/>
    </row>
    <row r="3" spans="1:30" s="14" customFormat="1" x14ac:dyDescent="0.25">
      <c r="A3" s="136" t="s">
        <v>284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5"/>
      <c r="AC3" s="15"/>
      <c r="AD3" s="15"/>
    </row>
    <row r="4" spans="1:30" s="14" customFormat="1" ht="12" customHeight="1" x14ac:dyDescent="0.25">
      <c r="A4" s="16"/>
      <c r="B4" s="16"/>
      <c r="C4" s="10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7"/>
      <c r="AB4" s="15"/>
      <c r="AC4" s="15"/>
      <c r="AD4" s="15"/>
    </row>
    <row r="5" spans="1:30" s="18" customFormat="1" x14ac:dyDescent="0.25">
      <c r="A5" s="137" t="s">
        <v>218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</row>
    <row r="6" spans="1:30" s="18" customFormat="1" ht="12" customHeight="1" x14ac:dyDescent="0.25">
      <c r="A6" s="19"/>
      <c r="B6" s="19"/>
      <c r="C6" s="10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</row>
    <row r="7" spans="1:30" s="18" customFormat="1" x14ac:dyDescent="0.25">
      <c r="A7" s="137" t="s">
        <v>219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30" s="14" customFormat="1" ht="12" customHeight="1" thickBot="1" x14ac:dyDescent="0.3">
      <c r="AA8" s="17"/>
    </row>
    <row r="9" spans="1:30" s="21" customFormat="1" ht="38.25" thickBot="1" x14ac:dyDescent="0.35">
      <c r="A9" s="131" t="s">
        <v>220</v>
      </c>
      <c r="B9" s="132"/>
      <c r="C9" s="132"/>
      <c r="D9" s="132"/>
      <c r="E9" s="132"/>
      <c r="G9" s="22" t="s">
        <v>221</v>
      </c>
      <c r="I9" s="23" t="s">
        <v>222</v>
      </c>
      <c r="J9" s="24"/>
      <c r="K9" s="24"/>
      <c r="L9" s="24"/>
      <c r="M9" s="24"/>
      <c r="N9" s="24"/>
      <c r="O9" s="24"/>
      <c r="P9" s="24"/>
      <c r="Q9" s="25"/>
      <c r="S9" s="131" t="s">
        <v>223</v>
      </c>
      <c r="T9" s="132"/>
      <c r="U9" s="132"/>
      <c r="V9" s="132"/>
      <c r="W9" s="132"/>
      <c r="X9" s="132"/>
      <c r="Y9" s="132"/>
      <c r="Z9" s="132"/>
      <c r="AA9" s="133"/>
      <c r="AB9" s="26"/>
      <c r="AC9" s="26"/>
      <c r="AD9" s="26"/>
    </row>
    <row r="10" spans="1:30" s="19" customFormat="1" ht="90" customHeight="1" thickBot="1" x14ac:dyDescent="0.3">
      <c r="A10" s="63" t="s">
        <v>224</v>
      </c>
      <c r="B10" s="83" t="s">
        <v>225</v>
      </c>
      <c r="C10" s="83"/>
      <c r="D10" s="83" t="s">
        <v>227</v>
      </c>
      <c r="E10" s="83" t="s">
        <v>226</v>
      </c>
      <c r="F10" s="29"/>
      <c r="G10" s="30" t="s">
        <v>228</v>
      </c>
      <c r="H10" s="31" t="s">
        <v>229</v>
      </c>
      <c r="I10" s="27" t="s">
        <v>254</v>
      </c>
      <c r="J10" s="28" t="s">
        <v>230</v>
      </c>
      <c r="K10" s="28" t="s">
        <v>231</v>
      </c>
      <c r="L10" s="28" t="s">
        <v>232</v>
      </c>
      <c r="M10" s="32" t="s">
        <v>233</v>
      </c>
      <c r="N10" s="32" t="s">
        <v>234</v>
      </c>
      <c r="O10" s="28" t="s">
        <v>235</v>
      </c>
      <c r="P10" s="28" t="s">
        <v>255</v>
      </c>
      <c r="Q10" s="33" t="s">
        <v>236</v>
      </c>
      <c r="R10" s="31" t="s">
        <v>237</v>
      </c>
      <c r="S10" s="34" t="s">
        <v>238</v>
      </c>
      <c r="T10" s="32" t="s">
        <v>239</v>
      </c>
      <c r="U10" s="28" t="s">
        <v>240</v>
      </c>
      <c r="V10" s="28" t="s">
        <v>241</v>
      </c>
      <c r="W10" s="28" t="s">
        <v>242</v>
      </c>
      <c r="X10" s="28" t="s">
        <v>243</v>
      </c>
      <c r="Y10" s="28" t="s">
        <v>283</v>
      </c>
      <c r="Z10" s="30" t="s">
        <v>244</v>
      </c>
      <c r="AA10" s="33" t="s">
        <v>280</v>
      </c>
    </row>
    <row r="11" spans="1:30" s="39" customFormat="1" ht="39.950000000000003" customHeight="1" x14ac:dyDescent="0.25">
      <c r="A11" s="86">
        <v>67198</v>
      </c>
      <c r="B11" s="35" t="s">
        <v>154</v>
      </c>
      <c r="C11" s="40" t="s">
        <v>157</v>
      </c>
      <c r="D11" s="35" t="s">
        <v>155</v>
      </c>
      <c r="E11" s="87" t="s">
        <v>156</v>
      </c>
      <c r="F11" s="41"/>
      <c r="G11" s="81" t="s">
        <v>245</v>
      </c>
      <c r="H11" s="42"/>
      <c r="I11" s="43"/>
      <c r="J11" s="44"/>
      <c r="K11" s="44"/>
      <c r="L11" s="62" t="s">
        <v>213</v>
      </c>
      <c r="M11" s="62" t="s">
        <v>213</v>
      </c>
      <c r="N11" s="62" t="s">
        <v>245</v>
      </c>
      <c r="O11" s="44" t="s">
        <v>213</v>
      </c>
      <c r="P11" s="44" t="s">
        <v>213</v>
      </c>
      <c r="Q11" s="45" t="s">
        <v>213</v>
      </c>
      <c r="R11" s="42"/>
      <c r="S11" s="71" t="s">
        <v>213</v>
      </c>
      <c r="T11" s="62" t="s">
        <v>245</v>
      </c>
      <c r="U11" s="44" t="s">
        <v>213</v>
      </c>
      <c r="V11" s="44" t="s">
        <v>213</v>
      </c>
      <c r="W11" s="44" t="s">
        <v>213</v>
      </c>
      <c r="X11" s="44" t="s">
        <v>213</v>
      </c>
      <c r="Y11" s="92" t="s">
        <v>213</v>
      </c>
      <c r="Z11" s="47" t="s">
        <v>213</v>
      </c>
      <c r="AA11" s="66">
        <v>2018</v>
      </c>
      <c r="AB11" s="39" t="str">
        <f>VLOOKUP($A11,'[1]2020 Update'!$B$8:$W$1950,21,0)</f>
        <v>Yes</v>
      </c>
    </row>
    <row r="12" spans="1:30" s="39" customFormat="1" ht="39.950000000000003" customHeight="1" x14ac:dyDescent="0.25">
      <c r="A12" s="86">
        <v>67199</v>
      </c>
      <c r="B12" s="35" t="s">
        <v>159</v>
      </c>
      <c r="C12" s="40" t="s">
        <v>157</v>
      </c>
      <c r="D12" s="35" t="s">
        <v>155</v>
      </c>
      <c r="E12" s="87" t="s">
        <v>156</v>
      </c>
      <c r="F12" s="41"/>
      <c r="G12" s="81" t="s">
        <v>245</v>
      </c>
      <c r="H12" s="42"/>
      <c r="I12" s="43"/>
      <c r="J12" s="44"/>
      <c r="K12" s="44"/>
      <c r="L12" s="62" t="s">
        <v>213</v>
      </c>
      <c r="M12" s="62" t="s">
        <v>213</v>
      </c>
      <c r="N12" s="62" t="s">
        <v>245</v>
      </c>
      <c r="O12" s="44" t="s">
        <v>213</v>
      </c>
      <c r="P12" s="44" t="s">
        <v>213</v>
      </c>
      <c r="Q12" s="45" t="s">
        <v>213</v>
      </c>
      <c r="R12" s="42"/>
      <c r="S12" s="71" t="s">
        <v>213</v>
      </c>
      <c r="T12" s="62" t="s">
        <v>245</v>
      </c>
      <c r="U12" s="44" t="s">
        <v>213</v>
      </c>
      <c r="V12" s="44" t="s">
        <v>213</v>
      </c>
      <c r="W12" s="44" t="s">
        <v>213</v>
      </c>
      <c r="X12" s="44" t="s">
        <v>213</v>
      </c>
      <c r="Y12" s="48" t="s">
        <v>213</v>
      </c>
      <c r="Z12" s="47" t="s">
        <v>213</v>
      </c>
      <c r="AA12" s="66">
        <v>2018</v>
      </c>
      <c r="AB12" s="39" t="str">
        <f>VLOOKUP($A12,'[1]2020 Update'!$B$8:$W$1950,21,0)</f>
        <v>Yes</v>
      </c>
    </row>
    <row r="13" spans="1:30" s="39" customFormat="1" ht="39.950000000000003" customHeight="1" x14ac:dyDescent="0.25">
      <c r="A13" s="86">
        <v>67200</v>
      </c>
      <c r="B13" s="35" t="s">
        <v>161</v>
      </c>
      <c r="C13" s="40" t="s">
        <v>157</v>
      </c>
      <c r="D13" s="35" t="s">
        <v>155</v>
      </c>
      <c r="E13" s="87" t="s">
        <v>156</v>
      </c>
      <c r="F13" s="41"/>
      <c r="G13" s="81" t="s">
        <v>245</v>
      </c>
      <c r="H13" s="42"/>
      <c r="I13" s="43"/>
      <c r="J13" s="44"/>
      <c r="K13" s="44"/>
      <c r="L13" s="62" t="s">
        <v>213</v>
      </c>
      <c r="M13" s="62" t="s">
        <v>213</v>
      </c>
      <c r="N13" s="62" t="s">
        <v>245</v>
      </c>
      <c r="O13" s="44" t="s">
        <v>213</v>
      </c>
      <c r="P13" s="44" t="s">
        <v>213</v>
      </c>
      <c r="Q13" s="45" t="s">
        <v>213</v>
      </c>
      <c r="R13" s="42"/>
      <c r="S13" s="71" t="s">
        <v>213</v>
      </c>
      <c r="T13" s="62" t="s">
        <v>245</v>
      </c>
      <c r="U13" s="44" t="s">
        <v>213</v>
      </c>
      <c r="V13" s="44" t="s">
        <v>213</v>
      </c>
      <c r="W13" s="44" t="s">
        <v>213</v>
      </c>
      <c r="X13" s="44" t="s">
        <v>213</v>
      </c>
      <c r="Y13" s="48" t="s">
        <v>213</v>
      </c>
      <c r="Z13" s="47" t="s">
        <v>213</v>
      </c>
      <c r="AA13" s="66">
        <v>2018</v>
      </c>
      <c r="AB13" s="39" t="str">
        <f>VLOOKUP($A13,'[1]2020 Update'!$B$8:$W$1950,21,0)</f>
        <v>Yes</v>
      </c>
    </row>
    <row r="14" spans="1:30" s="39" customFormat="1" ht="39.950000000000003" customHeight="1" x14ac:dyDescent="0.25">
      <c r="A14" s="43">
        <v>67914</v>
      </c>
      <c r="B14" s="35" t="s">
        <v>180</v>
      </c>
      <c r="C14" s="40" t="s">
        <v>157</v>
      </c>
      <c r="D14" s="35" t="s">
        <v>181</v>
      </c>
      <c r="E14" s="87" t="s">
        <v>156</v>
      </c>
      <c r="F14" s="41"/>
      <c r="G14" s="81" t="s">
        <v>245</v>
      </c>
      <c r="H14" s="42"/>
      <c r="I14" s="43"/>
      <c r="J14" s="44"/>
      <c r="K14" s="44"/>
      <c r="L14" s="62" t="s">
        <v>213</v>
      </c>
      <c r="M14" s="62" t="s">
        <v>245</v>
      </c>
      <c r="N14" s="62" t="s">
        <v>245</v>
      </c>
      <c r="O14" s="44" t="s">
        <v>213</v>
      </c>
      <c r="P14" s="44" t="s">
        <v>213</v>
      </c>
      <c r="Q14" s="45" t="s">
        <v>213</v>
      </c>
      <c r="R14" s="42"/>
      <c r="S14" s="71" t="s">
        <v>213</v>
      </c>
      <c r="T14" s="62" t="s">
        <v>245</v>
      </c>
      <c r="U14" s="44" t="s">
        <v>213</v>
      </c>
      <c r="V14" s="44" t="s">
        <v>213</v>
      </c>
      <c r="W14" s="44" t="s">
        <v>213</v>
      </c>
      <c r="X14" s="44" t="s">
        <v>213</v>
      </c>
      <c r="Y14" s="48" t="s">
        <v>213</v>
      </c>
      <c r="Z14" s="47" t="s">
        <v>213</v>
      </c>
      <c r="AA14" s="66">
        <v>2018</v>
      </c>
      <c r="AB14" s="39" t="str">
        <f>VLOOKUP($A14,'[1]2020 Update'!$B$8:$W$1950,21,0)</f>
        <v>Yes</v>
      </c>
    </row>
    <row r="15" spans="1:30" s="39" customFormat="1" ht="39.950000000000003" customHeight="1" x14ac:dyDescent="0.25">
      <c r="A15" s="43">
        <v>67991</v>
      </c>
      <c r="B15" s="35" t="s">
        <v>183</v>
      </c>
      <c r="C15" s="40" t="s">
        <v>157</v>
      </c>
      <c r="D15" s="35" t="s">
        <v>184</v>
      </c>
      <c r="E15" s="87" t="s">
        <v>185</v>
      </c>
      <c r="F15" s="41"/>
      <c r="G15" s="81" t="s">
        <v>213</v>
      </c>
      <c r="H15" s="42"/>
      <c r="I15" s="43"/>
      <c r="J15" s="44"/>
      <c r="K15" s="104"/>
      <c r="L15" s="62" t="s">
        <v>213</v>
      </c>
      <c r="M15" s="62" t="s">
        <v>213</v>
      </c>
      <c r="N15" s="62" t="s">
        <v>213</v>
      </c>
      <c r="O15" s="44" t="s">
        <v>213</v>
      </c>
      <c r="P15" s="44" t="s">
        <v>213</v>
      </c>
      <c r="Q15" s="45" t="s">
        <v>213</v>
      </c>
      <c r="R15" s="42"/>
      <c r="S15" s="71" t="s">
        <v>213</v>
      </c>
      <c r="T15" s="62" t="s">
        <v>213</v>
      </c>
      <c r="U15" s="44" t="s">
        <v>213</v>
      </c>
      <c r="V15" s="44" t="s">
        <v>213</v>
      </c>
      <c r="W15" s="44" t="s">
        <v>213</v>
      </c>
      <c r="X15" s="44" t="s">
        <v>213</v>
      </c>
      <c r="Y15" s="48" t="s">
        <v>213</v>
      </c>
      <c r="Z15" s="47" t="s">
        <v>213</v>
      </c>
      <c r="AA15" s="66">
        <v>2018</v>
      </c>
      <c r="AB15" s="39" t="str">
        <f>VLOOKUP($A15,'[1]2020 Update'!$B$8:$W$1950,21,0)</f>
        <v>Yes</v>
      </c>
    </row>
    <row r="16" spans="1:30" s="39" customFormat="1" ht="39.950000000000003" customHeight="1" thickBot="1" x14ac:dyDescent="0.3">
      <c r="A16" s="43">
        <v>78489</v>
      </c>
      <c r="B16" s="35" t="s">
        <v>191</v>
      </c>
      <c r="C16" s="53" t="s">
        <v>157</v>
      </c>
      <c r="D16" s="35" t="s">
        <v>192</v>
      </c>
      <c r="E16" s="87" t="s">
        <v>273</v>
      </c>
      <c r="F16" s="41"/>
      <c r="G16" s="81" t="s">
        <v>213</v>
      </c>
      <c r="H16" s="42"/>
      <c r="I16" s="43"/>
      <c r="J16" s="44"/>
      <c r="K16" s="44"/>
      <c r="L16" s="62" t="s">
        <v>213</v>
      </c>
      <c r="M16" s="62" t="s">
        <v>213</v>
      </c>
      <c r="N16" s="62" t="s">
        <v>213</v>
      </c>
      <c r="O16" s="44" t="s">
        <v>213</v>
      </c>
      <c r="P16" s="44" t="s">
        <v>213</v>
      </c>
      <c r="Q16" s="45" t="s">
        <v>213</v>
      </c>
      <c r="R16" s="42"/>
      <c r="S16" s="71" t="s">
        <v>213</v>
      </c>
      <c r="T16" s="62" t="s">
        <v>213</v>
      </c>
      <c r="U16" s="44" t="s">
        <v>213</v>
      </c>
      <c r="V16" s="44" t="s">
        <v>213</v>
      </c>
      <c r="W16" s="44" t="s">
        <v>213</v>
      </c>
      <c r="X16" s="44" t="s">
        <v>213</v>
      </c>
      <c r="Y16" s="48" t="s">
        <v>213</v>
      </c>
      <c r="Z16" s="47" t="s">
        <v>213</v>
      </c>
      <c r="AA16" s="120">
        <v>2018</v>
      </c>
      <c r="AB16" s="39" t="str">
        <f>VLOOKUP($A16,'[1]2020 Update'!$B$8:$W$1950,21,0)</f>
        <v>Yes</v>
      </c>
    </row>
    <row r="17" spans="1:51" s="39" customFormat="1" ht="39.950000000000003" customHeight="1" x14ac:dyDescent="0.25">
      <c r="A17" s="74">
        <v>62099</v>
      </c>
      <c r="B17" s="84" t="s">
        <v>274</v>
      </c>
      <c r="C17" s="35" t="s">
        <v>21</v>
      </c>
      <c r="D17" s="84" t="s">
        <v>19</v>
      </c>
      <c r="E17" s="85" t="s">
        <v>20</v>
      </c>
      <c r="F17" s="36"/>
      <c r="G17" s="80" t="s">
        <v>213</v>
      </c>
      <c r="H17" s="38"/>
      <c r="I17" s="74"/>
      <c r="J17" s="69"/>
      <c r="K17" s="69"/>
      <c r="L17" s="68" t="s">
        <v>245</v>
      </c>
      <c r="M17" s="68"/>
      <c r="N17" s="68" t="s">
        <v>245</v>
      </c>
      <c r="O17" s="69" t="s">
        <v>216</v>
      </c>
      <c r="P17" s="69" t="s">
        <v>216</v>
      </c>
      <c r="Q17" s="75" t="s">
        <v>216</v>
      </c>
      <c r="R17" s="38"/>
      <c r="S17" s="67" t="s">
        <v>213</v>
      </c>
      <c r="T17" s="68" t="s">
        <v>213</v>
      </c>
      <c r="U17" s="69" t="s">
        <v>213</v>
      </c>
      <c r="V17" s="69" t="s">
        <v>213</v>
      </c>
      <c r="W17" s="69" t="s">
        <v>213</v>
      </c>
      <c r="X17" s="69" t="s">
        <v>213</v>
      </c>
      <c r="Y17" s="91" t="s">
        <v>246</v>
      </c>
      <c r="Z17" s="70" t="s">
        <v>213</v>
      </c>
      <c r="AA17" s="66">
        <v>2018</v>
      </c>
      <c r="AB17" s="39" t="str">
        <f>VLOOKUP($A17,'[1]2020 Update'!$B$8:$W$1950,21,0)</f>
        <v>Yes</v>
      </c>
      <c r="AX17" s="39" t="s">
        <v>245</v>
      </c>
      <c r="AY17" s="39" t="s">
        <v>245</v>
      </c>
    </row>
    <row r="18" spans="1:51" s="39" customFormat="1" ht="39.950000000000003" customHeight="1" x14ac:dyDescent="0.25">
      <c r="A18" s="86">
        <v>63152</v>
      </c>
      <c r="B18" s="35" t="s">
        <v>24</v>
      </c>
      <c r="C18" s="40" t="s">
        <v>21</v>
      </c>
      <c r="D18" s="35" t="s">
        <v>25</v>
      </c>
      <c r="E18" s="87" t="s">
        <v>256</v>
      </c>
      <c r="F18" s="41"/>
      <c r="G18" s="81" t="s">
        <v>245</v>
      </c>
      <c r="H18" s="42"/>
      <c r="I18" s="43"/>
      <c r="J18" s="44"/>
      <c r="K18" s="44"/>
      <c r="L18" s="62" t="s">
        <v>245</v>
      </c>
      <c r="M18" s="62" t="s">
        <v>213</v>
      </c>
      <c r="N18" s="62" t="s">
        <v>245</v>
      </c>
      <c r="O18" s="44" t="s">
        <v>213</v>
      </c>
      <c r="P18" s="44" t="s">
        <v>213</v>
      </c>
      <c r="Q18" s="45" t="s">
        <v>213</v>
      </c>
      <c r="R18" s="42"/>
      <c r="S18" s="71" t="s">
        <v>213</v>
      </c>
      <c r="T18" s="62" t="s">
        <v>245</v>
      </c>
      <c r="U18" s="44" t="s">
        <v>213</v>
      </c>
      <c r="V18" s="44" t="s">
        <v>213</v>
      </c>
      <c r="W18" s="44" t="s">
        <v>213</v>
      </c>
      <c r="X18" s="44" t="s">
        <v>213</v>
      </c>
      <c r="Y18" s="46" t="s">
        <v>247</v>
      </c>
      <c r="Z18" s="47" t="s">
        <v>213</v>
      </c>
      <c r="AA18" s="66">
        <v>2018</v>
      </c>
      <c r="AB18" s="39" t="str">
        <f>VLOOKUP($A18,'[1]2020 Update'!$B$8:$W$1950,21,0)</f>
        <v>Yes</v>
      </c>
    </row>
    <row r="19" spans="1:51" s="39" customFormat="1" ht="39.950000000000003" customHeight="1" x14ac:dyDescent="0.25">
      <c r="A19" s="86">
        <v>63502</v>
      </c>
      <c r="B19" s="35" t="s">
        <v>34</v>
      </c>
      <c r="C19" s="40" t="s">
        <v>21</v>
      </c>
      <c r="D19" s="35" t="s">
        <v>268</v>
      </c>
      <c r="E19" s="87" t="s">
        <v>14</v>
      </c>
      <c r="F19" s="41"/>
      <c r="G19" s="81" t="s">
        <v>245</v>
      </c>
      <c r="H19" s="42"/>
      <c r="I19" s="43"/>
      <c r="J19" s="44"/>
      <c r="K19" s="44"/>
      <c r="L19" s="62" t="s">
        <v>213</v>
      </c>
      <c r="M19" s="62" t="s">
        <v>213</v>
      </c>
      <c r="N19" s="62" t="s">
        <v>245</v>
      </c>
      <c r="O19" s="44" t="s">
        <v>213</v>
      </c>
      <c r="P19" s="44" t="s">
        <v>213</v>
      </c>
      <c r="Q19" s="45" t="s">
        <v>213</v>
      </c>
      <c r="R19" s="42"/>
      <c r="S19" s="71" t="s">
        <v>213</v>
      </c>
      <c r="T19" s="62" t="s">
        <v>245</v>
      </c>
      <c r="U19" s="44" t="s">
        <v>213</v>
      </c>
      <c r="V19" s="44" t="s">
        <v>213</v>
      </c>
      <c r="W19" s="44" t="s">
        <v>213</v>
      </c>
      <c r="X19" s="44" t="s">
        <v>213</v>
      </c>
      <c r="Y19" s="92" t="s">
        <v>213</v>
      </c>
      <c r="Z19" s="47" t="s">
        <v>213</v>
      </c>
      <c r="AA19" s="66">
        <v>2020</v>
      </c>
      <c r="AB19" s="39" t="str">
        <f>VLOOKUP($A19,'[1]2020 Update'!$B$8:$W$1950,21,0)</f>
        <v>No</v>
      </c>
    </row>
    <row r="20" spans="1:51" s="39" customFormat="1" ht="39.950000000000003" customHeight="1" x14ac:dyDescent="0.25">
      <c r="A20" s="43">
        <v>61741</v>
      </c>
      <c r="B20" s="35" t="s">
        <v>12</v>
      </c>
      <c r="C20" s="40" t="s">
        <v>15</v>
      </c>
      <c r="D20" s="35" t="s">
        <v>13</v>
      </c>
      <c r="E20" s="87" t="s">
        <v>14</v>
      </c>
      <c r="F20" s="41"/>
      <c r="G20" s="81" t="s">
        <v>245</v>
      </c>
      <c r="H20" s="42"/>
      <c r="I20" s="43"/>
      <c r="J20" s="44"/>
      <c r="K20" s="44"/>
      <c r="L20" s="62" t="s">
        <v>213</v>
      </c>
      <c r="M20" s="62" t="s">
        <v>213</v>
      </c>
      <c r="N20" s="62" t="s">
        <v>245</v>
      </c>
      <c r="O20" s="44" t="s">
        <v>213</v>
      </c>
      <c r="P20" s="44" t="s">
        <v>213</v>
      </c>
      <c r="Q20" s="45" t="s">
        <v>213</v>
      </c>
      <c r="R20" s="42"/>
      <c r="S20" s="71" t="s">
        <v>213</v>
      </c>
      <c r="T20" s="62" t="s">
        <v>245</v>
      </c>
      <c r="U20" s="44" t="s">
        <v>213</v>
      </c>
      <c r="V20" s="44" t="s">
        <v>213</v>
      </c>
      <c r="W20" s="44" t="s">
        <v>213</v>
      </c>
      <c r="X20" s="44" t="s">
        <v>213</v>
      </c>
      <c r="Y20" s="48" t="s">
        <v>213</v>
      </c>
      <c r="Z20" s="47" t="s">
        <v>213</v>
      </c>
      <c r="AA20" s="66" t="s">
        <v>264</v>
      </c>
      <c r="AB20" s="39" t="str">
        <f>VLOOKUP($A20,'[1]2020 Update'!$B$8:$W$1950,21,0)</f>
        <v>No</v>
      </c>
    </row>
    <row r="21" spans="1:51" s="39" customFormat="1" ht="39.950000000000003" customHeight="1" x14ac:dyDescent="0.25">
      <c r="A21" s="43">
        <v>63183</v>
      </c>
      <c r="B21" s="35" t="s">
        <v>30</v>
      </c>
      <c r="C21" s="40" t="s">
        <v>15</v>
      </c>
      <c r="D21" s="35" t="s">
        <v>31</v>
      </c>
      <c r="E21" s="87" t="s">
        <v>32</v>
      </c>
      <c r="F21" s="41"/>
      <c r="G21" s="81" t="s">
        <v>245</v>
      </c>
      <c r="H21" s="42"/>
      <c r="I21" s="43"/>
      <c r="J21" s="44"/>
      <c r="K21" s="44"/>
      <c r="L21" s="62" t="s">
        <v>213</v>
      </c>
      <c r="M21" s="62" t="s">
        <v>245</v>
      </c>
      <c r="N21" s="62" t="s">
        <v>245</v>
      </c>
      <c r="O21" s="44" t="s">
        <v>213</v>
      </c>
      <c r="P21" s="44" t="s">
        <v>213</v>
      </c>
      <c r="Q21" s="45" t="s">
        <v>213</v>
      </c>
      <c r="R21" s="42"/>
      <c r="S21" s="71" t="s">
        <v>213</v>
      </c>
      <c r="T21" s="62" t="s">
        <v>245</v>
      </c>
      <c r="U21" s="44" t="s">
        <v>213</v>
      </c>
      <c r="V21" s="44" t="s">
        <v>213</v>
      </c>
      <c r="W21" s="44" t="s">
        <v>213</v>
      </c>
      <c r="X21" s="44" t="s">
        <v>213</v>
      </c>
      <c r="Y21" s="48" t="s">
        <v>213</v>
      </c>
      <c r="Z21" s="47" t="s">
        <v>213</v>
      </c>
      <c r="AA21" s="66">
        <v>2020</v>
      </c>
      <c r="AB21" s="39" t="str">
        <f>VLOOKUP($A21,'[1]2020 Update'!$B$8:$W$1950,21,0)</f>
        <v>No</v>
      </c>
    </row>
    <row r="22" spans="1:51" s="39" customFormat="1" ht="39.950000000000003" customHeight="1" x14ac:dyDescent="0.25">
      <c r="A22" s="43">
        <v>63965</v>
      </c>
      <c r="B22" s="35" t="s">
        <v>36</v>
      </c>
      <c r="C22" s="40" t="s">
        <v>15</v>
      </c>
      <c r="D22" s="35" t="s">
        <v>37</v>
      </c>
      <c r="E22" s="87" t="s">
        <v>38</v>
      </c>
      <c r="F22" s="41"/>
      <c r="G22" s="81" t="s">
        <v>245</v>
      </c>
      <c r="H22" s="42"/>
      <c r="I22" s="43"/>
      <c r="J22" s="44"/>
      <c r="K22" s="44"/>
      <c r="L22" s="62" t="s">
        <v>213</v>
      </c>
      <c r="M22" s="62" t="s">
        <v>213</v>
      </c>
      <c r="N22" s="62" t="s">
        <v>245</v>
      </c>
      <c r="O22" s="44" t="s">
        <v>213</v>
      </c>
      <c r="P22" s="44" t="s">
        <v>213</v>
      </c>
      <c r="Q22" s="45" t="s">
        <v>213</v>
      </c>
      <c r="R22" s="42"/>
      <c r="S22" s="71" t="s">
        <v>213</v>
      </c>
      <c r="T22" s="62" t="s">
        <v>245</v>
      </c>
      <c r="U22" s="44" t="s">
        <v>213</v>
      </c>
      <c r="V22" s="44" t="s">
        <v>213</v>
      </c>
      <c r="W22" s="44" t="s">
        <v>213</v>
      </c>
      <c r="X22" s="44" t="s">
        <v>213</v>
      </c>
      <c r="Y22" s="92" t="s">
        <v>213</v>
      </c>
      <c r="Z22" s="47" t="s">
        <v>213</v>
      </c>
      <c r="AA22" s="66">
        <v>2020</v>
      </c>
      <c r="AB22" s="39" t="str">
        <f>VLOOKUP($A22,'[1]2020 Update'!$B$8:$W$1950,21,0)</f>
        <v>No</v>
      </c>
    </row>
    <row r="23" spans="1:51" s="39" customFormat="1" ht="39.950000000000003" customHeight="1" x14ac:dyDescent="0.25">
      <c r="A23" s="43">
        <v>63984</v>
      </c>
      <c r="B23" s="35" t="s">
        <v>40</v>
      </c>
      <c r="C23" s="40" t="s">
        <v>15</v>
      </c>
      <c r="D23" s="35" t="s">
        <v>41</v>
      </c>
      <c r="E23" s="87" t="s">
        <v>42</v>
      </c>
      <c r="F23" s="41"/>
      <c r="G23" s="81" t="s">
        <v>245</v>
      </c>
      <c r="H23" s="42"/>
      <c r="I23" s="43"/>
      <c r="J23" s="44"/>
      <c r="K23" s="44"/>
      <c r="L23" s="62" t="s">
        <v>245</v>
      </c>
      <c r="M23" s="62" t="s">
        <v>245</v>
      </c>
      <c r="N23" s="62" t="s">
        <v>245</v>
      </c>
      <c r="O23" s="44" t="s">
        <v>213</v>
      </c>
      <c r="P23" s="44" t="s">
        <v>213</v>
      </c>
      <c r="Q23" s="45" t="s">
        <v>213</v>
      </c>
      <c r="R23" s="42"/>
      <c r="S23" s="71" t="s">
        <v>213</v>
      </c>
      <c r="T23" s="62" t="s">
        <v>245</v>
      </c>
      <c r="U23" s="44" t="s">
        <v>213</v>
      </c>
      <c r="V23" s="44" t="s">
        <v>213</v>
      </c>
      <c r="W23" s="44" t="s">
        <v>213</v>
      </c>
      <c r="X23" s="44" t="s">
        <v>213</v>
      </c>
      <c r="Y23" s="48" t="s">
        <v>213</v>
      </c>
      <c r="Z23" s="47" t="s">
        <v>213</v>
      </c>
      <c r="AA23" s="66" t="s">
        <v>264</v>
      </c>
      <c r="AB23" s="39" t="str">
        <f>VLOOKUP($A23,'[1]2020 Update'!$B$8:$W$1950,21,0)</f>
        <v>No</v>
      </c>
    </row>
    <row r="24" spans="1:51" s="39" customFormat="1" ht="39.950000000000003" customHeight="1" x14ac:dyDescent="0.25">
      <c r="A24" s="43">
        <v>64082</v>
      </c>
      <c r="B24" s="35" t="s">
        <v>45</v>
      </c>
      <c r="C24" s="40" t="s">
        <v>15</v>
      </c>
      <c r="D24" s="35" t="s">
        <v>46</v>
      </c>
      <c r="E24" s="87" t="s">
        <v>47</v>
      </c>
      <c r="F24" s="41"/>
      <c r="G24" s="81" t="s">
        <v>245</v>
      </c>
      <c r="H24" s="42"/>
      <c r="I24" s="43"/>
      <c r="J24" s="44"/>
      <c r="K24" s="44"/>
      <c r="L24" s="62" t="s">
        <v>213</v>
      </c>
      <c r="M24" s="62" t="s">
        <v>213</v>
      </c>
      <c r="N24" s="62" t="s">
        <v>245</v>
      </c>
      <c r="O24" s="44" t="s">
        <v>213</v>
      </c>
      <c r="P24" s="44" t="s">
        <v>213</v>
      </c>
      <c r="Q24" s="45" t="s">
        <v>213</v>
      </c>
      <c r="R24" s="42"/>
      <c r="S24" s="71" t="s">
        <v>213</v>
      </c>
      <c r="T24" s="62" t="s">
        <v>245</v>
      </c>
      <c r="U24" s="44" t="s">
        <v>213</v>
      </c>
      <c r="V24" s="44" t="s">
        <v>213</v>
      </c>
      <c r="W24" s="44" t="s">
        <v>213</v>
      </c>
      <c r="X24" s="44" t="s">
        <v>213</v>
      </c>
      <c r="Y24" s="48" t="s">
        <v>213</v>
      </c>
      <c r="Z24" s="47" t="s">
        <v>213</v>
      </c>
      <c r="AA24" s="66">
        <v>2020</v>
      </c>
      <c r="AB24" s="39" t="str">
        <f>VLOOKUP($A24,'[1]2020 Update'!$B$8:$W$1950,21,0)</f>
        <v>No</v>
      </c>
    </row>
    <row r="25" spans="1:51" s="39" customFormat="1" ht="39.950000000000003" customHeight="1" x14ac:dyDescent="0.25">
      <c r="A25" s="43">
        <v>64149</v>
      </c>
      <c r="B25" s="35" t="s">
        <v>49</v>
      </c>
      <c r="C25" s="40" t="s">
        <v>15</v>
      </c>
      <c r="D25" s="35" t="s">
        <v>50</v>
      </c>
      <c r="E25" s="87" t="s">
        <v>26</v>
      </c>
      <c r="F25" s="41"/>
      <c r="G25" s="81" t="s">
        <v>245</v>
      </c>
      <c r="H25" s="42"/>
      <c r="I25" s="43"/>
      <c r="J25" s="44"/>
      <c r="K25" s="44"/>
      <c r="L25" s="62" t="s">
        <v>213</v>
      </c>
      <c r="M25" s="62" t="s">
        <v>213</v>
      </c>
      <c r="N25" s="62" t="s">
        <v>245</v>
      </c>
      <c r="O25" s="44" t="s">
        <v>213</v>
      </c>
      <c r="P25" s="44" t="s">
        <v>213</v>
      </c>
      <c r="Q25" s="45" t="s">
        <v>213</v>
      </c>
      <c r="R25" s="42"/>
      <c r="S25" s="71" t="s">
        <v>213</v>
      </c>
      <c r="T25" s="62" t="s">
        <v>245</v>
      </c>
      <c r="U25" s="44" t="s">
        <v>213</v>
      </c>
      <c r="V25" s="44" t="s">
        <v>213</v>
      </c>
      <c r="W25" s="44" t="s">
        <v>213</v>
      </c>
      <c r="X25" s="44" t="s">
        <v>213</v>
      </c>
      <c r="Y25" s="48" t="s">
        <v>213</v>
      </c>
      <c r="Z25" s="47" t="s">
        <v>213</v>
      </c>
      <c r="AA25" s="66">
        <v>2018</v>
      </c>
      <c r="AB25" s="39" t="str">
        <f>VLOOKUP($A25,'[1]2020 Update'!$B$8:$W$1950,21,0)</f>
        <v>Yes</v>
      </c>
    </row>
    <row r="26" spans="1:51" s="39" customFormat="1" ht="39.950000000000003" customHeight="1" x14ac:dyDescent="0.25">
      <c r="A26" s="43">
        <v>64225</v>
      </c>
      <c r="B26" s="35" t="s">
        <v>52</v>
      </c>
      <c r="C26" s="40" t="s">
        <v>15</v>
      </c>
      <c r="D26" s="35" t="s">
        <v>53</v>
      </c>
      <c r="E26" s="87" t="s">
        <v>54</v>
      </c>
      <c r="F26" s="41"/>
      <c r="G26" s="81" t="s">
        <v>245</v>
      </c>
      <c r="H26" s="42"/>
      <c r="I26" s="43"/>
      <c r="J26" s="44"/>
      <c r="K26" s="44"/>
      <c r="L26" s="62" t="s">
        <v>213</v>
      </c>
      <c r="M26" s="62" t="s">
        <v>245</v>
      </c>
      <c r="N26" s="62" t="s">
        <v>245</v>
      </c>
      <c r="O26" s="44" t="s">
        <v>213</v>
      </c>
      <c r="P26" s="44" t="s">
        <v>213</v>
      </c>
      <c r="Q26" s="45" t="s">
        <v>213</v>
      </c>
      <c r="R26" s="42"/>
      <c r="S26" s="71" t="s">
        <v>245</v>
      </c>
      <c r="T26" s="62" t="s">
        <v>245</v>
      </c>
      <c r="U26" s="44" t="s">
        <v>213</v>
      </c>
      <c r="V26" s="44" t="s">
        <v>213</v>
      </c>
      <c r="W26" s="44" t="s">
        <v>213</v>
      </c>
      <c r="X26" s="44" t="s">
        <v>213</v>
      </c>
      <c r="Y26" s="93" t="s">
        <v>246</v>
      </c>
      <c r="Z26" s="47" t="s">
        <v>213</v>
      </c>
      <c r="AA26" s="66">
        <v>2018</v>
      </c>
      <c r="AB26" s="39" t="str">
        <f>VLOOKUP($A26,'[1]2020 Update'!$B$8:$W$1950,21,0)</f>
        <v>Yes</v>
      </c>
    </row>
    <row r="27" spans="1:51" s="39" customFormat="1" ht="39.950000000000003" customHeight="1" x14ac:dyDescent="0.25">
      <c r="A27" s="43">
        <v>64332</v>
      </c>
      <c r="B27" s="35" t="s">
        <v>56</v>
      </c>
      <c r="C27" s="40" t="s">
        <v>15</v>
      </c>
      <c r="D27" s="35" t="s">
        <v>57</v>
      </c>
      <c r="E27" s="87" t="s">
        <v>58</v>
      </c>
      <c r="F27" s="41"/>
      <c r="G27" s="81" t="s">
        <v>245</v>
      </c>
      <c r="H27" s="42"/>
      <c r="I27" s="43"/>
      <c r="J27" s="44"/>
      <c r="K27" s="44"/>
      <c r="L27" s="62" t="s">
        <v>213</v>
      </c>
      <c r="M27" s="62" t="s">
        <v>213</v>
      </c>
      <c r="N27" s="62" t="s">
        <v>245</v>
      </c>
      <c r="O27" s="44" t="s">
        <v>213</v>
      </c>
      <c r="P27" s="44" t="s">
        <v>213</v>
      </c>
      <c r="Q27" s="45" t="s">
        <v>213</v>
      </c>
      <c r="R27" s="42"/>
      <c r="S27" s="71" t="s">
        <v>213</v>
      </c>
      <c r="T27" s="62" t="s">
        <v>245</v>
      </c>
      <c r="U27" s="44" t="s">
        <v>213</v>
      </c>
      <c r="V27" s="44" t="s">
        <v>213</v>
      </c>
      <c r="W27" s="44" t="s">
        <v>213</v>
      </c>
      <c r="X27" s="44" t="s">
        <v>213</v>
      </c>
      <c r="Y27" s="93" t="s">
        <v>246</v>
      </c>
      <c r="Z27" s="47" t="s">
        <v>213</v>
      </c>
      <c r="AA27" s="66" t="s">
        <v>264</v>
      </c>
      <c r="AB27" s="39" t="str">
        <f>VLOOKUP($A27,'[1]2020 Update'!$B$8:$W$1950,21,0)</f>
        <v>No</v>
      </c>
    </row>
    <row r="28" spans="1:51" s="39" customFormat="1" ht="39.950000000000003" customHeight="1" x14ac:dyDescent="0.25">
      <c r="A28" s="43">
        <v>64767</v>
      </c>
      <c r="B28" s="35" t="s">
        <v>60</v>
      </c>
      <c r="C28" s="40" t="s">
        <v>15</v>
      </c>
      <c r="D28" s="35" t="s">
        <v>61</v>
      </c>
      <c r="E28" s="87" t="s">
        <v>62</v>
      </c>
      <c r="F28" s="41"/>
      <c r="G28" s="81" t="s">
        <v>245</v>
      </c>
      <c r="H28" s="42"/>
      <c r="I28" s="43"/>
      <c r="J28" s="44"/>
      <c r="K28" s="44"/>
      <c r="L28" s="62" t="s">
        <v>213</v>
      </c>
      <c r="M28" s="62" t="s">
        <v>245</v>
      </c>
      <c r="N28" s="62" t="s">
        <v>245</v>
      </c>
      <c r="O28" s="44" t="s">
        <v>213</v>
      </c>
      <c r="P28" s="44" t="s">
        <v>213</v>
      </c>
      <c r="Q28" s="45" t="s">
        <v>213</v>
      </c>
      <c r="R28" s="42"/>
      <c r="S28" s="71" t="s">
        <v>213</v>
      </c>
      <c r="T28" s="62" t="s">
        <v>245</v>
      </c>
      <c r="U28" s="44" t="s">
        <v>213</v>
      </c>
      <c r="V28" s="44" t="s">
        <v>213</v>
      </c>
      <c r="W28" s="44" t="s">
        <v>213</v>
      </c>
      <c r="X28" s="44" t="s">
        <v>213</v>
      </c>
      <c r="Y28" s="48" t="s">
        <v>213</v>
      </c>
      <c r="Z28" s="47" t="s">
        <v>213</v>
      </c>
      <c r="AA28" s="66">
        <v>2018</v>
      </c>
      <c r="AB28" s="39" t="str">
        <f>VLOOKUP($A28,'[1]2020 Update'!$B$8:$W$1950,21,0)</f>
        <v>Yes</v>
      </c>
    </row>
    <row r="29" spans="1:51" s="39" customFormat="1" ht="39.950000000000003" customHeight="1" x14ac:dyDescent="0.25">
      <c r="A29" s="43">
        <v>64782</v>
      </c>
      <c r="B29" s="35" t="s">
        <v>64</v>
      </c>
      <c r="C29" s="40" t="s">
        <v>15</v>
      </c>
      <c r="D29" s="35" t="s">
        <v>65</v>
      </c>
      <c r="E29" s="87" t="s">
        <v>66</v>
      </c>
      <c r="F29" s="41"/>
      <c r="G29" s="81" t="s">
        <v>245</v>
      </c>
      <c r="H29" s="42"/>
      <c r="I29" s="43"/>
      <c r="J29" s="44"/>
      <c r="K29" s="44"/>
      <c r="L29" s="62" t="s">
        <v>213</v>
      </c>
      <c r="M29" s="62" t="s">
        <v>245</v>
      </c>
      <c r="N29" s="62" t="s">
        <v>245</v>
      </c>
      <c r="O29" s="44" t="s">
        <v>213</v>
      </c>
      <c r="P29" s="44" t="s">
        <v>213</v>
      </c>
      <c r="Q29" s="45" t="s">
        <v>213</v>
      </c>
      <c r="R29" s="42"/>
      <c r="S29" s="71" t="s">
        <v>245</v>
      </c>
      <c r="T29" s="62" t="s">
        <v>245</v>
      </c>
      <c r="U29" s="44" t="s">
        <v>213</v>
      </c>
      <c r="V29" s="44" t="s">
        <v>213</v>
      </c>
      <c r="W29" s="44" t="s">
        <v>213</v>
      </c>
      <c r="X29" s="44" t="s">
        <v>213</v>
      </c>
      <c r="Y29" s="48" t="s">
        <v>213</v>
      </c>
      <c r="Z29" s="47" t="s">
        <v>213</v>
      </c>
      <c r="AA29" s="66">
        <v>2020</v>
      </c>
      <c r="AB29" s="39" t="str">
        <f>VLOOKUP($A29,'[1]2020 Update'!$B$8:$W$1950,21,0)</f>
        <v>No</v>
      </c>
    </row>
    <row r="30" spans="1:51" s="39" customFormat="1" ht="39.950000000000003" customHeight="1" x14ac:dyDescent="0.25">
      <c r="A30" s="43">
        <v>64827</v>
      </c>
      <c r="B30" s="35" t="s">
        <v>68</v>
      </c>
      <c r="C30" s="40" t="s">
        <v>15</v>
      </c>
      <c r="D30" s="35" t="s">
        <v>69</v>
      </c>
      <c r="E30" s="87" t="s">
        <v>257</v>
      </c>
      <c r="F30" s="41"/>
      <c r="G30" s="81" t="s">
        <v>245</v>
      </c>
      <c r="H30" s="42"/>
      <c r="I30" s="43"/>
      <c r="J30" s="44"/>
      <c r="K30" s="44"/>
      <c r="L30" s="62" t="s">
        <v>213</v>
      </c>
      <c r="M30" s="62" t="s">
        <v>245</v>
      </c>
      <c r="N30" s="62" t="s">
        <v>245</v>
      </c>
      <c r="O30" s="44" t="s">
        <v>213</v>
      </c>
      <c r="P30" s="44" t="s">
        <v>213</v>
      </c>
      <c r="Q30" s="45" t="s">
        <v>213</v>
      </c>
      <c r="R30" s="42"/>
      <c r="S30" s="71" t="s">
        <v>245</v>
      </c>
      <c r="T30" s="62" t="s">
        <v>245</v>
      </c>
      <c r="U30" s="44" t="s">
        <v>213</v>
      </c>
      <c r="V30" s="44" t="s">
        <v>213</v>
      </c>
      <c r="W30" s="44" t="s">
        <v>213</v>
      </c>
      <c r="X30" s="44" t="s">
        <v>213</v>
      </c>
      <c r="Y30" s="48" t="s">
        <v>213</v>
      </c>
      <c r="Z30" s="47" t="s">
        <v>213</v>
      </c>
      <c r="AA30" s="66" t="s">
        <v>264</v>
      </c>
      <c r="AB30" s="39" t="str">
        <f>VLOOKUP($A30,'[1]2020 Update'!$B$8:$W$1950,21,0)</f>
        <v>No</v>
      </c>
    </row>
    <row r="31" spans="1:51" s="39" customFormat="1" ht="39.950000000000003" customHeight="1" x14ac:dyDescent="0.25">
      <c r="A31" s="43">
        <v>65112</v>
      </c>
      <c r="B31" s="35" t="s">
        <v>79</v>
      </c>
      <c r="C31" s="40" t="s">
        <v>15</v>
      </c>
      <c r="D31" s="35" t="s">
        <v>80</v>
      </c>
      <c r="E31" s="87" t="s">
        <v>81</v>
      </c>
      <c r="F31" s="41"/>
      <c r="G31" s="81" t="s">
        <v>245</v>
      </c>
      <c r="H31" s="42"/>
      <c r="I31" s="43"/>
      <c r="J31" s="44"/>
      <c r="K31" s="44"/>
      <c r="L31" s="62" t="s">
        <v>213</v>
      </c>
      <c r="M31" s="62" t="s">
        <v>213</v>
      </c>
      <c r="N31" s="62" t="s">
        <v>245</v>
      </c>
      <c r="O31" s="44" t="s">
        <v>213</v>
      </c>
      <c r="P31" s="44" t="s">
        <v>213</v>
      </c>
      <c r="Q31" s="45" t="s">
        <v>213</v>
      </c>
      <c r="R31" s="42"/>
      <c r="S31" s="71" t="s">
        <v>213</v>
      </c>
      <c r="T31" s="62" t="s">
        <v>245</v>
      </c>
      <c r="U31" s="44" t="s">
        <v>213</v>
      </c>
      <c r="V31" s="44" t="s">
        <v>213</v>
      </c>
      <c r="W31" s="44" t="s">
        <v>213</v>
      </c>
      <c r="X31" s="44" t="s">
        <v>213</v>
      </c>
      <c r="Y31" s="48" t="s">
        <v>213</v>
      </c>
      <c r="Z31" s="47" t="s">
        <v>213</v>
      </c>
      <c r="AA31" s="66">
        <v>2020</v>
      </c>
      <c r="AB31" s="39" t="str">
        <f>VLOOKUP($A31,'[1]2020 Update'!$B$8:$W$1950,21,0)</f>
        <v>No</v>
      </c>
    </row>
    <row r="32" spans="1:51" s="39" customFormat="1" ht="39.950000000000003" customHeight="1" x14ac:dyDescent="0.25">
      <c r="A32" s="43">
        <v>65154</v>
      </c>
      <c r="B32" s="35" t="s">
        <v>83</v>
      </c>
      <c r="C32" s="40" t="s">
        <v>15</v>
      </c>
      <c r="D32" s="35" t="s">
        <v>84</v>
      </c>
      <c r="E32" s="87" t="s">
        <v>26</v>
      </c>
      <c r="F32" s="41"/>
      <c r="G32" s="81" t="s">
        <v>245</v>
      </c>
      <c r="H32" s="42"/>
      <c r="I32" s="43"/>
      <c r="J32" s="44"/>
      <c r="K32" s="44"/>
      <c r="L32" s="62" t="s">
        <v>213</v>
      </c>
      <c r="M32" s="62" t="s">
        <v>213</v>
      </c>
      <c r="N32" s="62" t="s">
        <v>245</v>
      </c>
      <c r="O32" s="44" t="s">
        <v>213</v>
      </c>
      <c r="P32" s="44" t="s">
        <v>213</v>
      </c>
      <c r="Q32" s="45" t="s">
        <v>213</v>
      </c>
      <c r="R32" s="42"/>
      <c r="S32" s="71" t="s">
        <v>213</v>
      </c>
      <c r="T32" s="62" t="s">
        <v>245</v>
      </c>
      <c r="U32" s="44" t="s">
        <v>213</v>
      </c>
      <c r="V32" s="44" t="s">
        <v>213</v>
      </c>
      <c r="W32" s="44" t="s">
        <v>213</v>
      </c>
      <c r="X32" s="44" t="s">
        <v>213</v>
      </c>
      <c r="Y32" s="48" t="s">
        <v>213</v>
      </c>
      <c r="Z32" s="47" t="s">
        <v>213</v>
      </c>
      <c r="AA32" s="66">
        <v>2020</v>
      </c>
      <c r="AB32" s="39" t="str">
        <f>VLOOKUP($A32,'[1]2020 Update'!$B$8:$W$1950,21,0)</f>
        <v>No</v>
      </c>
    </row>
    <row r="33" spans="1:48" s="39" customFormat="1" ht="39.950000000000003" customHeight="1" x14ac:dyDescent="0.25">
      <c r="A33" s="43">
        <v>64963</v>
      </c>
      <c r="B33" s="35" t="s">
        <v>72</v>
      </c>
      <c r="C33" s="40" t="s">
        <v>75</v>
      </c>
      <c r="D33" s="35" t="s">
        <v>73</v>
      </c>
      <c r="E33" s="87" t="s">
        <v>74</v>
      </c>
      <c r="F33" s="41"/>
      <c r="G33" s="81" t="s">
        <v>245</v>
      </c>
      <c r="H33" s="14"/>
      <c r="I33" s="43"/>
      <c r="J33" s="44"/>
      <c r="K33" s="44"/>
      <c r="L33" s="62" t="s">
        <v>213</v>
      </c>
      <c r="M33" s="62" t="s">
        <v>245</v>
      </c>
      <c r="N33" s="62" t="s">
        <v>245</v>
      </c>
      <c r="O33" s="44" t="s">
        <v>213</v>
      </c>
      <c r="P33" s="44" t="s">
        <v>213</v>
      </c>
      <c r="Q33" s="45" t="s">
        <v>213</v>
      </c>
      <c r="R33" s="42"/>
      <c r="S33" s="71" t="s">
        <v>245</v>
      </c>
      <c r="T33" s="62" t="s">
        <v>245</v>
      </c>
      <c r="U33" s="44" t="s">
        <v>213</v>
      </c>
      <c r="V33" s="44" t="s">
        <v>213</v>
      </c>
      <c r="W33" s="44" t="s">
        <v>213</v>
      </c>
      <c r="X33" s="44" t="s">
        <v>213</v>
      </c>
      <c r="Y33" s="48" t="s">
        <v>213</v>
      </c>
      <c r="Z33" s="47" t="s">
        <v>213</v>
      </c>
      <c r="AA33" s="66">
        <v>2020</v>
      </c>
      <c r="AB33" s="39" t="str">
        <f>VLOOKUP($A33,'[1]2020 Update'!$B$8:$W$1950,21,0)</f>
        <v>No</v>
      </c>
    </row>
    <row r="34" spans="1:48" s="39" customFormat="1" ht="39.950000000000003" customHeight="1" x14ac:dyDescent="0.25">
      <c r="A34" s="43">
        <v>65079</v>
      </c>
      <c r="B34" s="117" t="s">
        <v>77</v>
      </c>
      <c r="C34" s="40" t="s">
        <v>75</v>
      </c>
      <c r="D34" s="35" t="s">
        <v>57</v>
      </c>
      <c r="E34" s="87" t="s">
        <v>58</v>
      </c>
      <c r="F34" s="36"/>
      <c r="G34" s="81" t="s">
        <v>245</v>
      </c>
      <c r="H34" s="14"/>
      <c r="I34" s="43"/>
      <c r="J34" s="44"/>
      <c r="K34" s="44"/>
      <c r="L34" s="62" t="s">
        <v>213</v>
      </c>
      <c r="M34" s="62" t="s">
        <v>245</v>
      </c>
      <c r="N34" s="62" t="s">
        <v>245</v>
      </c>
      <c r="O34" s="44" t="s">
        <v>213</v>
      </c>
      <c r="P34" s="44" t="s">
        <v>213</v>
      </c>
      <c r="Q34" s="45" t="s">
        <v>213</v>
      </c>
      <c r="R34" s="14"/>
      <c r="S34" s="71" t="s">
        <v>213</v>
      </c>
      <c r="T34" s="62" t="s">
        <v>245</v>
      </c>
      <c r="U34" s="44" t="s">
        <v>213</v>
      </c>
      <c r="V34" s="44" t="s">
        <v>213</v>
      </c>
      <c r="W34" s="44" t="s">
        <v>213</v>
      </c>
      <c r="X34" s="44" t="s">
        <v>213</v>
      </c>
      <c r="Y34" s="48" t="s">
        <v>213</v>
      </c>
      <c r="Z34" s="47" t="s">
        <v>213</v>
      </c>
      <c r="AA34" s="66">
        <v>2020</v>
      </c>
      <c r="AB34" s="39" t="str">
        <f>VLOOKUP($A34,'[1]2020 Update'!$B$8:$W$1950,21,0)</f>
        <v>No</v>
      </c>
    </row>
    <row r="35" spans="1:48" s="39" customFormat="1" ht="39.950000000000003" customHeight="1" x14ac:dyDescent="0.25">
      <c r="A35" s="43">
        <v>65323</v>
      </c>
      <c r="B35" s="35" t="s">
        <v>87</v>
      </c>
      <c r="C35" s="40" t="s">
        <v>75</v>
      </c>
      <c r="D35" s="35" t="s">
        <v>88</v>
      </c>
      <c r="E35" s="87" t="s">
        <v>89</v>
      </c>
      <c r="F35" s="41"/>
      <c r="G35" s="81" t="s">
        <v>245</v>
      </c>
      <c r="H35" s="42"/>
      <c r="I35" s="43"/>
      <c r="J35" s="44"/>
      <c r="K35" s="44"/>
      <c r="L35" s="62" t="s">
        <v>213</v>
      </c>
      <c r="M35" s="62" t="s">
        <v>245</v>
      </c>
      <c r="N35" s="62" t="s">
        <v>245</v>
      </c>
      <c r="O35" s="44" t="s">
        <v>213</v>
      </c>
      <c r="P35" s="44" t="s">
        <v>213</v>
      </c>
      <c r="Q35" s="45" t="s">
        <v>213</v>
      </c>
      <c r="R35" s="42"/>
      <c r="S35" s="71" t="s">
        <v>213</v>
      </c>
      <c r="T35" s="62" t="s">
        <v>245</v>
      </c>
      <c r="U35" s="44" t="s">
        <v>213</v>
      </c>
      <c r="V35" s="44" t="s">
        <v>213</v>
      </c>
      <c r="W35" s="44" t="s">
        <v>213</v>
      </c>
      <c r="X35" s="44" t="s">
        <v>213</v>
      </c>
      <c r="Y35" s="48" t="s">
        <v>213</v>
      </c>
      <c r="Z35" s="47" t="s">
        <v>213</v>
      </c>
      <c r="AA35" s="66">
        <v>2018</v>
      </c>
      <c r="AB35" s="39" t="str">
        <f>VLOOKUP($A35,'[1]2020 Update'!$B$8:$W$1950,21,0)</f>
        <v>Yes</v>
      </c>
    </row>
    <row r="36" spans="1:48" s="39" customFormat="1" ht="39.950000000000003" customHeight="1" x14ac:dyDescent="0.25">
      <c r="A36" s="88">
        <v>65345</v>
      </c>
      <c r="B36" s="35" t="s">
        <v>91</v>
      </c>
      <c r="C36" s="40" t="s">
        <v>75</v>
      </c>
      <c r="D36" s="35" t="s">
        <v>92</v>
      </c>
      <c r="E36" s="87" t="s">
        <v>93</v>
      </c>
      <c r="F36" s="41"/>
      <c r="G36" s="81" t="s">
        <v>245</v>
      </c>
      <c r="H36" s="42"/>
      <c r="I36" s="43"/>
      <c r="J36" s="44"/>
      <c r="K36" s="44"/>
      <c r="L36" s="62" t="s">
        <v>213</v>
      </c>
      <c r="M36" s="62" t="s">
        <v>213</v>
      </c>
      <c r="N36" s="62" t="s">
        <v>245</v>
      </c>
      <c r="O36" s="44" t="s">
        <v>213</v>
      </c>
      <c r="P36" s="44" t="s">
        <v>213</v>
      </c>
      <c r="Q36" s="45" t="s">
        <v>213</v>
      </c>
      <c r="R36" s="42"/>
      <c r="S36" s="71" t="s">
        <v>213</v>
      </c>
      <c r="T36" s="62" t="s">
        <v>245</v>
      </c>
      <c r="U36" s="44" t="s">
        <v>213</v>
      </c>
      <c r="V36" s="44" t="s">
        <v>213</v>
      </c>
      <c r="W36" s="44" t="s">
        <v>213</v>
      </c>
      <c r="X36" s="44" t="s">
        <v>213</v>
      </c>
      <c r="Y36" s="48" t="s">
        <v>213</v>
      </c>
      <c r="Z36" s="47" t="s">
        <v>213</v>
      </c>
      <c r="AA36" s="66"/>
      <c r="AB36" s="39" t="str">
        <f>VLOOKUP($A36,'[1]2020 Update'!$B$8:$W$1950,21,0)</f>
        <v>No</v>
      </c>
    </row>
    <row r="37" spans="1:48" s="39" customFormat="1" ht="39.950000000000003" customHeight="1" x14ac:dyDescent="0.25">
      <c r="A37" s="43">
        <v>65391</v>
      </c>
      <c r="B37" s="35" t="s">
        <v>95</v>
      </c>
      <c r="C37" s="40" t="s">
        <v>75</v>
      </c>
      <c r="D37" s="35" t="s">
        <v>268</v>
      </c>
      <c r="E37" s="87" t="s">
        <v>14</v>
      </c>
      <c r="F37" s="41"/>
      <c r="G37" s="81" t="s">
        <v>245</v>
      </c>
      <c r="H37" s="42"/>
      <c r="I37" s="43"/>
      <c r="J37" s="44"/>
      <c r="K37" s="44"/>
      <c r="L37" s="62" t="s">
        <v>213</v>
      </c>
      <c r="M37" s="62" t="s">
        <v>213</v>
      </c>
      <c r="N37" s="62" t="s">
        <v>245</v>
      </c>
      <c r="O37" s="44" t="s">
        <v>213</v>
      </c>
      <c r="P37" s="44" t="s">
        <v>213</v>
      </c>
      <c r="Q37" s="45" t="s">
        <v>213</v>
      </c>
      <c r="R37" s="42"/>
      <c r="S37" s="71" t="s">
        <v>213</v>
      </c>
      <c r="T37" s="62" t="s">
        <v>245</v>
      </c>
      <c r="U37" s="44" t="s">
        <v>213</v>
      </c>
      <c r="V37" s="44" t="s">
        <v>213</v>
      </c>
      <c r="W37" s="44" t="s">
        <v>213</v>
      </c>
      <c r="X37" s="44" t="s">
        <v>213</v>
      </c>
      <c r="Y37" s="48" t="s">
        <v>213</v>
      </c>
      <c r="Z37" s="47" t="s">
        <v>213</v>
      </c>
      <c r="AA37" s="66">
        <v>2020</v>
      </c>
      <c r="AB37" s="39" t="str">
        <f>VLOOKUP($A37,'[1]2020 Update'!$B$8:$W$1950,21,0)</f>
        <v>No</v>
      </c>
    </row>
    <row r="38" spans="1:48" s="39" customFormat="1" ht="39.950000000000003" customHeight="1" x14ac:dyDescent="0.25">
      <c r="A38" s="43">
        <v>65479</v>
      </c>
      <c r="B38" s="35" t="s">
        <v>100</v>
      </c>
      <c r="C38" s="40" t="s">
        <v>75</v>
      </c>
      <c r="D38" s="35" t="s">
        <v>101</v>
      </c>
      <c r="E38" s="87" t="s">
        <v>102</v>
      </c>
      <c r="F38" s="50"/>
      <c r="G38" s="81" t="s">
        <v>245</v>
      </c>
      <c r="H38" s="42"/>
      <c r="I38" s="43"/>
      <c r="J38" s="51"/>
      <c r="K38" s="44"/>
      <c r="L38" s="62" t="s">
        <v>213</v>
      </c>
      <c r="M38" s="62" t="s">
        <v>213</v>
      </c>
      <c r="N38" s="62" t="s">
        <v>245</v>
      </c>
      <c r="O38" s="44" t="s">
        <v>213</v>
      </c>
      <c r="P38" s="44" t="s">
        <v>213</v>
      </c>
      <c r="Q38" s="45" t="s">
        <v>213</v>
      </c>
      <c r="R38" s="42"/>
      <c r="S38" s="71" t="s">
        <v>213</v>
      </c>
      <c r="T38" s="62" t="s">
        <v>245</v>
      </c>
      <c r="U38" s="44" t="s">
        <v>213</v>
      </c>
      <c r="V38" s="44" t="s">
        <v>213</v>
      </c>
      <c r="W38" s="44" t="s">
        <v>213</v>
      </c>
      <c r="X38" s="44" t="s">
        <v>213</v>
      </c>
      <c r="Y38" s="48" t="s">
        <v>213</v>
      </c>
      <c r="Z38" s="47" t="s">
        <v>213</v>
      </c>
      <c r="AA38" s="66" t="s">
        <v>264</v>
      </c>
      <c r="AB38" s="39" t="str">
        <f>VLOOKUP($A38,'[1]2020 Update'!$B$8:$W$1950,21,0)</f>
        <v>No</v>
      </c>
    </row>
    <row r="39" spans="1:48" s="39" customFormat="1" ht="39.950000000000003" customHeight="1" x14ac:dyDescent="0.25">
      <c r="A39" s="86">
        <v>65527</v>
      </c>
      <c r="B39" s="35" t="s">
        <v>104</v>
      </c>
      <c r="C39" s="40" t="s">
        <v>75</v>
      </c>
      <c r="D39" s="35" t="s">
        <v>41</v>
      </c>
      <c r="E39" s="87" t="s">
        <v>42</v>
      </c>
      <c r="F39" s="50"/>
      <c r="G39" s="81" t="s">
        <v>245</v>
      </c>
      <c r="H39" s="42"/>
      <c r="I39" s="43"/>
      <c r="J39" s="44"/>
      <c r="K39" s="44"/>
      <c r="L39" s="62" t="s">
        <v>213</v>
      </c>
      <c r="M39" s="62" t="s">
        <v>245</v>
      </c>
      <c r="N39" s="62" t="s">
        <v>245</v>
      </c>
      <c r="O39" s="44" t="s">
        <v>213</v>
      </c>
      <c r="P39" s="44" t="s">
        <v>213</v>
      </c>
      <c r="Q39" s="45" t="s">
        <v>213</v>
      </c>
      <c r="R39" s="50"/>
      <c r="S39" s="71" t="s">
        <v>213</v>
      </c>
      <c r="T39" s="62" t="s">
        <v>245</v>
      </c>
      <c r="U39" s="44" t="s">
        <v>213</v>
      </c>
      <c r="V39" s="44" t="s">
        <v>213</v>
      </c>
      <c r="W39" s="44" t="s">
        <v>213</v>
      </c>
      <c r="X39" s="44" t="s">
        <v>213</v>
      </c>
      <c r="Y39" s="48" t="s">
        <v>213</v>
      </c>
      <c r="Z39" s="47" t="s">
        <v>213</v>
      </c>
      <c r="AA39" s="66">
        <v>2020</v>
      </c>
      <c r="AB39" s="39" t="str">
        <f>VLOOKUP($A39,'[1]2020 Update'!$B$8:$W$1950,21,0)</f>
        <v>No</v>
      </c>
    </row>
    <row r="40" spans="1:48" s="39" customFormat="1" ht="39.950000000000003" customHeight="1" x14ac:dyDescent="0.25">
      <c r="A40" s="43">
        <v>65738</v>
      </c>
      <c r="B40" s="35" t="s">
        <v>106</v>
      </c>
      <c r="C40" s="40" t="s">
        <v>75</v>
      </c>
      <c r="D40" s="35" t="s">
        <v>107</v>
      </c>
      <c r="E40" s="87" t="s">
        <v>16</v>
      </c>
      <c r="F40" s="41"/>
      <c r="G40" s="81" t="s">
        <v>245</v>
      </c>
      <c r="H40" s="42"/>
      <c r="I40" s="43"/>
      <c r="J40" s="44"/>
      <c r="K40" s="44"/>
      <c r="L40" s="62" t="s">
        <v>213</v>
      </c>
      <c r="M40" s="62" t="s">
        <v>213</v>
      </c>
      <c r="N40" s="62" t="s">
        <v>245</v>
      </c>
      <c r="O40" s="44" t="s">
        <v>213</v>
      </c>
      <c r="P40" s="44" t="s">
        <v>213</v>
      </c>
      <c r="Q40" s="45" t="s">
        <v>213</v>
      </c>
      <c r="R40" s="42"/>
      <c r="S40" s="71" t="s">
        <v>213</v>
      </c>
      <c r="T40" s="62" t="s">
        <v>245</v>
      </c>
      <c r="U40" s="44" t="s">
        <v>213</v>
      </c>
      <c r="V40" s="44" t="s">
        <v>213</v>
      </c>
      <c r="W40" s="44" t="s">
        <v>213</v>
      </c>
      <c r="X40" s="44" t="s">
        <v>213</v>
      </c>
      <c r="Y40" s="48" t="s">
        <v>213</v>
      </c>
      <c r="Z40" s="47" t="s">
        <v>213</v>
      </c>
      <c r="AA40" s="66">
        <v>2020</v>
      </c>
      <c r="AB40" s="39" t="str">
        <f>VLOOKUP($A40,'[1]2020 Update'!$B$8:$W$1950,21,0)</f>
        <v>No</v>
      </c>
    </row>
    <row r="41" spans="1:48" s="14" customFormat="1" ht="39.950000000000003" customHeight="1" x14ac:dyDescent="0.25">
      <c r="A41" s="43">
        <v>65392</v>
      </c>
      <c r="B41" s="35" t="s">
        <v>97</v>
      </c>
      <c r="C41" s="40" t="s">
        <v>98</v>
      </c>
      <c r="D41" s="35" t="s">
        <v>37</v>
      </c>
      <c r="E41" s="87" t="s">
        <v>38</v>
      </c>
      <c r="F41" s="50"/>
      <c r="G41" s="81" t="s">
        <v>245</v>
      </c>
      <c r="H41" s="42"/>
      <c r="I41" s="43"/>
      <c r="J41" s="44"/>
      <c r="K41" s="44"/>
      <c r="L41" s="62" t="s">
        <v>213</v>
      </c>
      <c r="M41" s="62" t="s">
        <v>213</v>
      </c>
      <c r="N41" s="62" t="s">
        <v>245</v>
      </c>
      <c r="O41" s="44" t="s">
        <v>213</v>
      </c>
      <c r="P41" s="44" t="s">
        <v>213</v>
      </c>
      <c r="Q41" s="45" t="s">
        <v>213</v>
      </c>
      <c r="R41" s="42"/>
      <c r="S41" s="71" t="s">
        <v>213</v>
      </c>
      <c r="T41" s="62" t="s">
        <v>245</v>
      </c>
      <c r="U41" s="44" t="s">
        <v>213</v>
      </c>
      <c r="V41" s="44" t="s">
        <v>213</v>
      </c>
      <c r="W41" s="44" t="s">
        <v>213</v>
      </c>
      <c r="X41" s="44" t="s">
        <v>213</v>
      </c>
      <c r="Y41" s="48" t="s">
        <v>213</v>
      </c>
      <c r="Z41" s="47" t="s">
        <v>213</v>
      </c>
      <c r="AA41" s="66">
        <v>2020</v>
      </c>
      <c r="AB41" s="39" t="str">
        <f>VLOOKUP($A41,'[1]2020 Update'!$B$8:$W$1950,21,0)</f>
        <v>No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1:48" s="14" customFormat="1" ht="39.950000000000003" customHeight="1" x14ac:dyDescent="0.25">
      <c r="A42" s="43">
        <v>65739</v>
      </c>
      <c r="B42" s="117" t="s">
        <v>109</v>
      </c>
      <c r="C42" s="40" t="s">
        <v>98</v>
      </c>
      <c r="D42" s="35" t="s">
        <v>110</v>
      </c>
      <c r="E42" s="87" t="s">
        <v>42</v>
      </c>
      <c r="F42" s="41"/>
      <c r="G42" s="81" t="s">
        <v>245</v>
      </c>
      <c r="H42" s="42"/>
      <c r="I42" s="43"/>
      <c r="J42" s="44"/>
      <c r="K42" s="44"/>
      <c r="L42" s="62" t="s">
        <v>213</v>
      </c>
      <c r="M42" s="62" t="s">
        <v>245</v>
      </c>
      <c r="N42" s="62" t="s">
        <v>245</v>
      </c>
      <c r="O42" s="44" t="s">
        <v>213</v>
      </c>
      <c r="P42" s="44" t="s">
        <v>213</v>
      </c>
      <c r="Q42" s="45" t="s">
        <v>213</v>
      </c>
      <c r="R42" s="42"/>
      <c r="S42" s="71" t="s">
        <v>245</v>
      </c>
      <c r="T42" s="62" t="s">
        <v>245</v>
      </c>
      <c r="U42" s="44" t="s">
        <v>213</v>
      </c>
      <c r="V42" s="44" t="s">
        <v>213</v>
      </c>
      <c r="W42" s="44" t="s">
        <v>213</v>
      </c>
      <c r="X42" s="44" t="s">
        <v>213</v>
      </c>
      <c r="Y42" s="48" t="s">
        <v>213</v>
      </c>
      <c r="Z42" s="47" t="s">
        <v>213</v>
      </c>
      <c r="AA42" s="66">
        <v>2018</v>
      </c>
      <c r="AB42" s="39" t="str">
        <f>VLOOKUP($A42,'[1]2020 Update'!$B$8:$W$1950,21,0)</f>
        <v>Yes</v>
      </c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s="14" customFormat="1" ht="39.950000000000003" customHeight="1" x14ac:dyDescent="0.25">
      <c r="A43" s="43">
        <v>65896</v>
      </c>
      <c r="B43" s="117" t="s">
        <v>119</v>
      </c>
      <c r="C43" s="40" t="s">
        <v>98</v>
      </c>
      <c r="D43" s="35" t="s">
        <v>120</v>
      </c>
      <c r="E43" s="87" t="s">
        <v>121</v>
      </c>
      <c r="F43" s="41"/>
      <c r="G43" s="81" t="s">
        <v>245</v>
      </c>
      <c r="H43" s="42"/>
      <c r="I43" s="43"/>
      <c r="J43" s="44"/>
      <c r="K43" s="44"/>
      <c r="L43" s="62" t="s">
        <v>213</v>
      </c>
      <c r="M43" s="62" t="s">
        <v>245</v>
      </c>
      <c r="N43" s="62" t="s">
        <v>245</v>
      </c>
      <c r="O43" s="44" t="s">
        <v>213</v>
      </c>
      <c r="P43" s="44" t="s">
        <v>213</v>
      </c>
      <c r="Q43" s="45" t="s">
        <v>213</v>
      </c>
      <c r="R43" s="42"/>
      <c r="S43" s="71" t="s">
        <v>213</v>
      </c>
      <c r="T43" s="62" t="s">
        <v>245</v>
      </c>
      <c r="U43" s="44" t="s">
        <v>213</v>
      </c>
      <c r="V43" s="44" t="s">
        <v>213</v>
      </c>
      <c r="W43" s="44" t="s">
        <v>213</v>
      </c>
      <c r="X43" s="44" t="s">
        <v>213</v>
      </c>
      <c r="Y43" s="48" t="s">
        <v>213</v>
      </c>
      <c r="Z43" s="47" t="s">
        <v>213</v>
      </c>
      <c r="AA43" s="66">
        <v>2020</v>
      </c>
      <c r="AB43" s="39" t="str">
        <f>VLOOKUP($A43,'[1]2020 Update'!$B$8:$W$1950,21,0)</f>
        <v>No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s="14" customFormat="1" ht="39.950000000000003" customHeight="1" x14ac:dyDescent="0.25">
      <c r="A44" s="43">
        <v>66077</v>
      </c>
      <c r="B44" s="117" t="s">
        <v>126</v>
      </c>
      <c r="C44" s="40" t="s">
        <v>98</v>
      </c>
      <c r="D44" s="35" t="s">
        <v>127</v>
      </c>
      <c r="E44" s="87" t="s">
        <v>128</v>
      </c>
      <c r="F44" s="41"/>
      <c r="G44" s="81" t="s">
        <v>245</v>
      </c>
      <c r="H44" s="42"/>
      <c r="I44" s="43"/>
      <c r="J44" s="44"/>
      <c r="K44" s="44"/>
      <c r="L44" s="62" t="s">
        <v>213</v>
      </c>
      <c r="M44" s="62" t="s">
        <v>245</v>
      </c>
      <c r="N44" s="62" t="s">
        <v>245</v>
      </c>
      <c r="O44" s="44" t="s">
        <v>213</v>
      </c>
      <c r="P44" s="44" t="s">
        <v>213</v>
      </c>
      <c r="Q44" s="45" t="s">
        <v>213</v>
      </c>
      <c r="R44" s="42"/>
      <c r="S44" s="71" t="s">
        <v>245</v>
      </c>
      <c r="T44" s="62" t="s">
        <v>245</v>
      </c>
      <c r="U44" s="44" t="s">
        <v>213</v>
      </c>
      <c r="V44" s="44" t="s">
        <v>213</v>
      </c>
      <c r="W44" s="44" t="s">
        <v>213</v>
      </c>
      <c r="X44" s="44" t="s">
        <v>213</v>
      </c>
      <c r="Y44" s="48" t="s">
        <v>213</v>
      </c>
      <c r="Z44" s="47" t="s">
        <v>213</v>
      </c>
      <c r="AA44" s="66">
        <v>2018</v>
      </c>
      <c r="AB44" s="39" t="str">
        <f>VLOOKUP($A44,'[1]2020 Update'!$B$8:$W$1950,21,0)</f>
        <v>Yes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</row>
    <row r="45" spans="1:48" s="14" customFormat="1" ht="39.950000000000003" customHeight="1" x14ac:dyDescent="0.25">
      <c r="A45" s="43">
        <v>66124</v>
      </c>
      <c r="B45" s="117" t="s">
        <v>130</v>
      </c>
      <c r="C45" s="40" t="s">
        <v>98</v>
      </c>
      <c r="D45" s="35" t="s">
        <v>131</v>
      </c>
      <c r="E45" s="87" t="s">
        <v>132</v>
      </c>
      <c r="F45" s="41"/>
      <c r="G45" s="81" t="s">
        <v>245</v>
      </c>
      <c r="H45" s="42"/>
      <c r="I45" s="43"/>
      <c r="J45" s="44"/>
      <c r="K45" s="44"/>
      <c r="L45" s="62" t="s">
        <v>213</v>
      </c>
      <c r="M45" s="62" t="s">
        <v>245</v>
      </c>
      <c r="N45" s="62" t="s">
        <v>245</v>
      </c>
      <c r="O45" s="44" t="s">
        <v>213</v>
      </c>
      <c r="P45" s="44" t="s">
        <v>213</v>
      </c>
      <c r="Q45" s="45" t="s">
        <v>213</v>
      </c>
      <c r="R45" s="42"/>
      <c r="S45" s="71" t="s">
        <v>213</v>
      </c>
      <c r="T45" s="62" t="s">
        <v>245</v>
      </c>
      <c r="U45" s="44" t="s">
        <v>213</v>
      </c>
      <c r="V45" s="44" t="s">
        <v>213</v>
      </c>
      <c r="W45" s="44" t="s">
        <v>213</v>
      </c>
      <c r="X45" s="44" t="s">
        <v>213</v>
      </c>
      <c r="Y45" s="48" t="s">
        <v>213</v>
      </c>
      <c r="Z45" s="47" t="s">
        <v>213</v>
      </c>
      <c r="AA45" s="66" t="s">
        <v>264</v>
      </c>
      <c r="AB45" s="39" t="str">
        <f>VLOOKUP($A45,'[1]2020 Update'!$B$8:$W$1950,21,0)</f>
        <v>No</v>
      </c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</row>
    <row r="46" spans="1:48" s="52" customFormat="1" ht="39.950000000000003" customHeight="1" x14ac:dyDescent="0.25">
      <c r="A46" s="43">
        <v>66126</v>
      </c>
      <c r="B46" s="117" t="s">
        <v>134</v>
      </c>
      <c r="C46" s="40" t="s">
        <v>98</v>
      </c>
      <c r="D46" s="35" t="s">
        <v>131</v>
      </c>
      <c r="E46" s="87" t="s">
        <v>132</v>
      </c>
      <c r="G46" s="81" t="s">
        <v>245</v>
      </c>
      <c r="H46" s="14"/>
      <c r="I46" s="43"/>
      <c r="J46" s="44"/>
      <c r="K46" s="44"/>
      <c r="L46" s="62" t="s">
        <v>213</v>
      </c>
      <c r="M46" s="62" t="s">
        <v>245</v>
      </c>
      <c r="N46" s="62" t="s">
        <v>245</v>
      </c>
      <c r="O46" s="44" t="s">
        <v>213</v>
      </c>
      <c r="P46" s="44" t="s">
        <v>213</v>
      </c>
      <c r="Q46" s="45" t="s">
        <v>213</v>
      </c>
      <c r="R46" s="50"/>
      <c r="S46" s="71" t="s">
        <v>213</v>
      </c>
      <c r="T46" s="62" t="s">
        <v>245</v>
      </c>
      <c r="U46" s="44" t="s">
        <v>213</v>
      </c>
      <c r="V46" s="44" t="s">
        <v>213</v>
      </c>
      <c r="W46" s="44" t="s">
        <v>213</v>
      </c>
      <c r="X46" s="44" t="s">
        <v>213</v>
      </c>
      <c r="Y46" s="48" t="s">
        <v>213</v>
      </c>
      <c r="Z46" s="47" t="s">
        <v>213</v>
      </c>
      <c r="AA46" s="66">
        <v>2020</v>
      </c>
      <c r="AB46" s="39" t="str">
        <f>VLOOKUP($A46,'[1]2020 Update'!$B$8:$W$1950,21,0)</f>
        <v>No</v>
      </c>
    </row>
    <row r="47" spans="1:48" s="52" customFormat="1" ht="39.950000000000003" customHeight="1" x14ac:dyDescent="0.25">
      <c r="A47" s="43">
        <v>66131</v>
      </c>
      <c r="B47" s="117" t="s">
        <v>136</v>
      </c>
      <c r="C47" s="40" t="s">
        <v>98</v>
      </c>
      <c r="D47" s="35" t="s">
        <v>137</v>
      </c>
      <c r="E47" s="87" t="s">
        <v>275</v>
      </c>
      <c r="F47" s="39"/>
      <c r="G47" s="81" t="s">
        <v>245</v>
      </c>
      <c r="H47" s="14"/>
      <c r="I47" s="43"/>
      <c r="J47" s="44"/>
      <c r="K47" s="44"/>
      <c r="L47" s="62" t="s">
        <v>213</v>
      </c>
      <c r="M47" s="62" t="s">
        <v>213</v>
      </c>
      <c r="N47" s="62" t="s">
        <v>245</v>
      </c>
      <c r="O47" s="44" t="s">
        <v>213</v>
      </c>
      <c r="P47" s="44" t="s">
        <v>213</v>
      </c>
      <c r="Q47" s="45" t="s">
        <v>213</v>
      </c>
      <c r="R47" s="42"/>
      <c r="S47" s="71" t="s">
        <v>213</v>
      </c>
      <c r="T47" s="62" t="s">
        <v>245</v>
      </c>
      <c r="U47" s="44" t="s">
        <v>213</v>
      </c>
      <c r="V47" s="44" t="s">
        <v>213</v>
      </c>
      <c r="W47" s="44" t="s">
        <v>213</v>
      </c>
      <c r="X47" s="44" t="s">
        <v>213</v>
      </c>
      <c r="Y47" s="48" t="s">
        <v>213</v>
      </c>
      <c r="Z47" s="47" t="s">
        <v>213</v>
      </c>
      <c r="AA47" s="66">
        <v>2018</v>
      </c>
      <c r="AB47" s="39" t="str">
        <f>VLOOKUP($A47,'[1]2020 Update'!$B$8:$W$1950,21,0)</f>
        <v>Yes</v>
      </c>
    </row>
    <row r="48" spans="1:48" s="52" customFormat="1" ht="39.950000000000003" customHeight="1" x14ac:dyDescent="0.25">
      <c r="A48" s="43">
        <v>65848</v>
      </c>
      <c r="B48" s="117" t="s">
        <v>112</v>
      </c>
      <c r="C48" s="40" t="s">
        <v>114</v>
      </c>
      <c r="D48" s="35" t="s">
        <v>84</v>
      </c>
      <c r="E48" s="87" t="s">
        <v>113</v>
      </c>
      <c r="G48" s="81" t="s">
        <v>245</v>
      </c>
      <c r="H48" s="14"/>
      <c r="I48" s="43"/>
      <c r="J48" s="44"/>
      <c r="K48" s="44"/>
      <c r="L48" s="62" t="s">
        <v>213</v>
      </c>
      <c r="M48" s="62" t="s">
        <v>245</v>
      </c>
      <c r="N48" s="62" t="s">
        <v>245</v>
      </c>
      <c r="O48" s="44" t="s">
        <v>213</v>
      </c>
      <c r="P48" s="44" t="s">
        <v>213</v>
      </c>
      <c r="Q48" s="45" t="s">
        <v>213</v>
      </c>
      <c r="R48" s="50"/>
      <c r="S48" s="71" t="s">
        <v>245</v>
      </c>
      <c r="T48" s="62" t="s">
        <v>245</v>
      </c>
      <c r="U48" s="44" t="s">
        <v>213</v>
      </c>
      <c r="V48" s="44" t="s">
        <v>213</v>
      </c>
      <c r="W48" s="44" t="s">
        <v>213</v>
      </c>
      <c r="X48" s="44" t="s">
        <v>213</v>
      </c>
      <c r="Y48" s="48" t="s">
        <v>213</v>
      </c>
      <c r="Z48" s="47" t="s">
        <v>213</v>
      </c>
      <c r="AA48" s="66">
        <v>2020</v>
      </c>
      <c r="AB48" s="39" t="str">
        <f>VLOOKUP($A48,'[1]2020 Update'!$B$8:$W$1950,21,0)</f>
        <v>No</v>
      </c>
    </row>
    <row r="49" spans="1:28" s="52" customFormat="1" ht="39.950000000000003" customHeight="1" x14ac:dyDescent="0.25">
      <c r="A49" s="43">
        <v>65871</v>
      </c>
      <c r="B49" s="117" t="s">
        <v>116</v>
      </c>
      <c r="C49" s="40" t="s">
        <v>114</v>
      </c>
      <c r="D49" s="35" t="s">
        <v>117</v>
      </c>
      <c r="E49" s="87" t="s">
        <v>113</v>
      </c>
      <c r="G49" s="81" t="s">
        <v>245</v>
      </c>
      <c r="H49" s="14"/>
      <c r="I49" s="43"/>
      <c r="J49" s="44"/>
      <c r="K49" s="44"/>
      <c r="L49" s="62" t="s">
        <v>213</v>
      </c>
      <c r="M49" s="62" t="s">
        <v>245</v>
      </c>
      <c r="N49" s="62" t="s">
        <v>245</v>
      </c>
      <c r="O49" s="44" t="s">
        <v>213</v>
      </c>
      <c r="P49" s="44" t="s">
        <v>213</v>
      </c>
      <c r="Q49" s="45" t="s">
        <v>213</v>
      </c>
      <c r="S49" s="71" t="s">
        <v>245</v>
      </c>
      <c r="T49" s="62" t="s">
        <v>245</v>
      </c>
      <c r="U49" s="44" t="s">
        <v>213</v>
      </c>
      <c r="V49" s="44" t="s">
        <v>213</v>
      </c>
      <c r="W49" s="44" t="s">
        <v>213</v>
      </c>
      <c r="X49" s="44" t="s">
        <v>213</v>
      </c>
      <c r="Y49" s="48" t="s">
        <v>213</v>
      </c>
      <c r="Z49" s="47" t="s">
        <v>213</v>
      </c>
      <c r="AA49" s="66">
        <v>2020</v>
      </c>
      <c r="AB49" s="39" t="str">
        <f>VLOOKUP($A49,'[1]2020 Update'!$B$8:$W$1950,21,0)</f>
        <v>No</v>
      </c>
    </row>
    <row r="50" spans="1:28" s="52" customFormat="1" ht="39.950000000000003" customHeight="1" x14ac:dyDescent="0.25">
      <c r="A50" s="43">
        <v>66049</v>
      </c>
      <c r="B50" s="117" t="s">
        <v>124</v>
      </c>
      <c r="C50" s="40" t="s">
        <v>114</v>
      </c>
      <c r="D50" s="35" t="s">
        <v>57</v>
      </c>
      <c r="E50" s="87" t="s">
        <v>58</v>
      </c>
      <c r="G50" s="81" t="s">
        <v>245</v>
      </c>
      <c r="H50" s="14"/>
      <c r="I50" s="43"/>
      <c r="J50" s="51"/>
      <c r="K50" s="44"/>
      <c r="L50" s="62" t="s">
        <v>213</v>
      </c>
      <c r="M50" s="62" t="s">
        <v>245</v>
      </c>
      <c r="N50" s="62" t="s">
        <v>245</v>
      </c>
      <c r="O50" s="44" t="s">
        <v>213</v>
      </c>
      <c r="P50" s="44" t="s">
        <v>213</v>
      </c>
      <c r="Q50" s="45" t="s">
        <v>213</v>
      </c>
      <c r="R50" s="14"/>
      <c r="S50" s="71" t="s">
        <v>213</v>
      </c>
      <c r="T50" s="62" t="s">
        <v>245</v>
      </c>
      <c r="U50" s="44" t="s">
        <v>213</v>
      </c>
      <c r="V50" s="44" t="s">
        <v>213</v>
      </c>
      <c r="W50" s="44" t="s">
        <v>213</v>
      </c>
      <c r="X50" s="44" t="s">
        <v>213</v>
      </c>
      <c r="Y50" s="48" t="s">
        <v>213</v>
      </c>
      <c r="Z50" s="47" t="s">
        <v>213</v>
      </c>
      <c r="AA50" s="66">
        <v>2020</v>
      </c>
      <c r="AB50" s="39" t="str">
        <f>VLOOKUP($A50,'[1]2020 Update'!$B$8:$W$1950,21,0)</f>
        <v>No</v>
      </c>
    </row>
    <row r="51" spans="1:28" s="52" customFormat="1" ht="39.950000000000003" customHeight="1" x14ac:dyDescent="0.25">
      <c r="A51" s="43">
        <v>66259</v>
      </c>
      <c r="B51" s="117" t="s">
        <v>139</v>
      </c>
      <c r="C51" s="40" t="s">
        <v>114</v>
      </c>
      <c r="D51" s="35" t="s">
        <v>37</v>
      </c>
      <c r="E51" s="87" t="s">
        <v>38</v>
      </c>
      <c r="G51" s="81" t="s">
        <v>245</v>
      </c>
      <c r="H51" s="14"/>
      <c r="I51" s="43"/>
      <c r="J51" s="44"/>
      <c r="K51" s="44"/>
      <c r="L51" s="62" t="s">
        <v>213</v>
      </c>
      <c r="M51" s="62" t="s">
        <v>213</v>
      </c>
      <c r="N51" s="62" t="s">
        <v>245</v>
      </c>
      <c r="O51" s="44" t="s">
        <v>213</v>
      </c>
      <c r="P51" s="44" t="s">
        <v>213</v>
      </c>
      <c r="Q51" s="45" t="s">
        <v>213</v>
      </c>
      <c r="S51" s="71" t="s">
        <v>213</v>
      </c>
      <c r="T51" s="62" t="s">
        <v>245</v>
      </c>
      <c r="U51" s="44" t="s">
        <v>213</v>
      </c>
      <c r="V51" s="44" t="s">
        <v>213</v>
      </c>
      <c r="W51" s="44" t="s">
        <v>213</v>
      </c>
      <c r="X51" s="44" t="s">
        <v>213</v>
      </c>
      <c r="Y51" s="48" t="s">
        <v>213</v>
      </c>
      <c r="Z51" s="47" t="s">
        <v>213</v>
      </c>
      <c r="AA51" s="66">
        <v>2020</v>
      </c>
      <c r="AB51" s="39" t="str">
        <f>VLOOKUP($A51,'[1]2020 Update'!$B$8:$W$1950,21,0)</f>
        <v>No</v>
      </c>
    </row>
    <row r="52" spans="1:28" s="52" customFormat="1" ht="39.950000000000003" customHeight="1" x14ac:dyDescent="0.25">
      <c r="A52" s="43">
        <v>66308</v>
      </c>
      <c r="B52" s="117" t="s">
        <v>142</v>
      </c>
      <c r="C52" s="40" t="s">
        <v>114</v>
      </c>
      <c r="D52" s="35" t="s">
        <v>143</v>
      </c>
      <c r="E52" s="87" t="s">
        <v>144</v>
      </c>
      <c r="G52" s="81" t="s">
        <v>245</v>
      </c>
      <c r="H52" s="14"/>
      <c r="I52" s="43"/>
      <c r="J52" s="44"/>
      <c r="K52" s="44"/>
      <c r="L52" s="62" t="s">
        <v>213</v>
      </c>
      <c r="M52" s="62" t="s">
        <v>213</v>
      </c>
      <c r="N52" s="62" t="s">
        <v>245</v>
      </c>
      <c r="O52" s="44" t="s">
        <v>213</v>
      </c>
      <c r="P52" s="44" t="s">
        <v>213</v>
      </c>
      <c r="Q52" s="45" t="s">
        <v>213</v>
      </c>
      <c r="S52" s="71" t="s">
        <v>213</v>
      </c>
      <c r="T52" s="62" t="s">
        <v>245</v>
      </c>
      <c r="U52" s="44" t="s">
        <v>213</v>
      </c>
      <c r="V52" s="44" t="s">
        <v>213</v>
      </c>
      <c r="W52" s="44" t="s">
        <v>213</v>
      </c>
      <c r="X52" s="44" t="s">
        <v>213</v>
      </c>
      <c r="Y52" s="48" t="s">
        <v>213</v>
      </c>
      <c r="Z52" s="47" t="s">
        <v>213</v>
      </c>
      <c r="AA52" s="66">
        <v>2018</v>
      </c>
      <c r="AB52" s="39" t="str">
        <f>VLOOKUP($A52,'[1]2020 Update'!$B$8:$W$1950,21,0)</f>
        <v>Yes</v>
      </c>
    </row>
    <row r="53" spans="1:28" s="52" customFormat="1" ht="39.950000000000003" customHeight="1" x14ac:dyDescent="0.25">
      <c r="A53" s="43">
        <v>67007</v>
      </c>
      <c r="B53" s="117" t="s">
        <v>146</v>
      </c>
      <c r="C53" s="40" t="s">
        <v>114</v>
      </c>
      <c r="D53" s="35" t="s">
        <v>57</v>
      </c>
      <c r="E53" s="87" t="s">
        <v>58</v>
      </c>
      <c r="G53" s="81" t="s">
        <v>245</v>
      </c>
      <c r="H53" s="14"/>
      <c r="I53" s="43"/>
      <c r="J53" s="44"/>
      <c r="K53" s="44"/>
      <c r="L53" s="62" t="s">
        <v>213</v>
      </c>
      <c r="M53" s="62" t="s">
        <v>245</v>
      </c>
      <c r="N53" s="62" t="s">
        <v>245</v>
      </c>
      <c r="O53" s="44" t="s">
        <v>213</v>
      </c>
      <c r="P53" s="44" t="s">
        <v>213</v>
      </c>
      <c r="Q53" s="45" t="s">
        <v>213</v>
      </c>
      <c r="S53" s="71" t="s">
        <v>213</v>
      </c>
      <c r="T53" s="62" t="s">
        <v>245</v>
      </c>
      <c r="U53" s="44" t="s">
        <v>213</v>
      </c>
      <c r="V53" s="44" t="s">
        <v>213</v>
      </c>
      <c r="W53" s="44" t="s">
        <v>213</v>
      </c>
      <c r="X53" s="44" t="s">
        <v>213</v>
      </c>
      <c r="Y53" s="48" t="s">
        <v>213</v>
      </c>
      <c r="Z53" s="47" t="s">
        <v>213</v>
      </c>
      <c r="AA53" s="66" t="s">
        <v>264</v>
      </c>
      <c r="AB53" s="39" t="str">
        <f>VLOOKUP($A53,'[1]2020 Update'!$B$8:$W$1950,21,0)</f>
        <v>No</v>
      </c>
    </row>
    <row r="54" spans="1:28" s="52" customFormat="1" ht="39.950000000000003" customHeight="1" x14ac:dyDescent="0.25">
      <c r="A54" s="43">
        <v>67150</v>
      </c>
      <c r="B54" s="117" t="s">
        <v>148</v>
      </c>
      <c r="C54" s="40" t="s">
        <v>114</v>
      </c>
      <c r="D54" s="35" t="s">
        <v>149</v>
      </c>
      <c r="E54" s="87" t="s">
        <v>121</v>
      </c>
      <c r="G54" s="81" t="s">
        <v>245</v>
      </c>
      <c r="H54" s="14"/>
      <c r="I54" s="43"/>
      <c r="J54" s="44"/>
      <c r="K54" s="44"/>
      <c r="L54" s="62" t="s">
        <v>213</v>
      </c>
      <c r="M54" s="62" t="s">
        <v>213</v>
      </c>
      <c r="N54" s="62" t="s">
        <v>245</v>
      </c>
      <c r="O54" s="44" t="s">
        <v>213</v>
      </c>
      <c r="P54" s="44" t="s">
        <v>213</v>
      </c>
      <c r="Q54" s="45" t="s">
        <v>213</v>
      </c>
      <c r="S54" s="71" t="s">
        <v>213</v>
      </c>
      <c r="T54" s="62" t="s">
        <v>245</v>
      </c>
      <c r="U54" s="44" t="s">
        <v>213</v>
      </c>
      <c r="V54" s="44" t="s">
        <v>213</v>
      </c>
      <c r="W54" s="44" t="s">
        <v>213</v>
      </c>
      <c r="X54" s="44" t="s">
        <v>213</v>
      </c>
      <c r="Y54" s="48" t="s">
        <v>213</v>
      </c>
      <c r="Z54" s="47" t="s">
        <v>213</v>
      </c>
      <c r="AA54" s="66">
        <v>2020</v>
      </c>
      <c r="AB54" s="39" t="str">
        <f>VLOOKUP($A54,'[1]2020 Update'!$B$8:$W$1950,21,0)</f>
        <v>No</v>
      </c>
    </row>
    <row r="55" spans="1:28" s="52" customFormat="1" ht="39.950000000000003" customHeight="1" x14ac:dyDescent="0.25">
      <c r="A55" s="43">
        <v>67196</v>
      </c>
      <c r="B55" s="35" t="s">
        <v>151</v>
      </c>
      <c r="C55" s="40" t="s">
        <v>114</v>
      </c>
      <c r="D55" s="35" t="s">
        <v>152</v>
      </c>
      <c r="E55" s="87" t="s">
        <v>85</v>
      </c>
      <c r="G55" s="81" t="s">
        <v>245</v>
      </c>
      <c r="H55" s="14"/>
      <c r="I55" s="43"/>
      <c r="J55" s="44"/>
      <c r="K55" s="44"/>
      <c r="L55" s="62" t="s">
        <v>213</v>
      </c>
      <c r="M55" s="62" t="s">
        <v>213</v>
      </c>
      <c r="N55" s="62" t="s">
        <v>245</v>
      </c>
      <c r="O55" s="44" t="s">
        <v>213</v>
      </c>
      <c r="P55" s="44" t="s">
        <v>213</v>
      </c>
      <c r="Q55" s="45" t="s">
        <v>213</v>
      </c>
      <c r="S55" s="71" t="s">
        <v>213</v>
      </c>
      <c r="T55" s="62" t="s">
        <v>245</v>
      </c>
      <c r="U55" s="44" t="s">
        <v>213</v>
      </c>
      <c r="V55" s="44" t="s">
        <v>213</v>
      </c>
      <c r="W55" s="44" t="s">
        <v>213</v>
      </c>
      <c r="X55" s="44" t="s">
        <v>213</v>
      </c>
      <c r="Y55" s="48" t="s">
        <v>213</v>
      </c>
      <c r="Z55" s="47" t="s">
        <v>213</v>
      </c>
      <c r="AA55" s="66">
        <v>2018</v>
      </c>
      <c r="AB55" s="39" t="str">
        <f>VLOOKUP($A55,'[1]2020 Update'!$B$8:$W$1950,21,0)</f>
        <v>Yes</v>
      </c>
    </row>
    <row r="56" spans="1:28" s="52" customFormat="1" ht="39.950000000000003" customHeight="1" x14ac:dyDescent="0.25">
      <c r="A56" s="43">
        <v>67285</v>
      </c>
      <c r="B56" s="35" t="s">
        <v>163</v>
      </c>
      <c r="C56" s="40" t="s">
        <v>114</v>
      </c>
      <c r="D56" s="35" t="s">
        <v>164</v>
      </c>
      <c r="E56" s="87" t="s">
        <v>165</v>
      </c>
      <c r="F56" s="39"/>
      <c r="G56" s="81" t="s">
        <v>245</v>
      </c>
      <c r="H56" s="14"/>
      <c r="I56" s="43"/>
      <c r="J56" s="44"/>
      <c r="K56" s="44"/>
      <c r="L56" s="62" t="s">
        <v>213</v>
      </c>
      <c r="M56" s="62" t="s">
        <v>213</v>
      </c>
      <c r="N56" s="62" t="s">
        <v>245</v>
      </c>
      <c r="O56" s="44" t="s">
        <v>213</v>
      </c>
      <c r="P56" s="44" t="s">
        <v>213</v>
      </c>
      <c r="Q56" s="45" t="s">
        <v>213</v>
      </c>
      <c r="R56" s="14"/>
      <c r="S56" s="71" t="s">
        <v>213</v>
      </c>
      <c r="T56" s="62" t="s">
        <v>245</v>
      </c>
      <c r="U56" s="44" t="s">
        <v>213</v>
      </c>
      <c r="V56" s="44" t="s">
        <v>213</v>
      </c>
      <c r="W56" s="44" t="s">
        <v>213</v>
      </c>
      <c r="X56" s="44" t="s">
        <v>213</v>
      </c>
      <c r="Y56" s="48" t="s">
        <v>213</v>
      </c>
      <c r="Z56" s="47" t="s">
        <v>213</v>
      </c>
      <c r="AA56" s="66">
        <v>2018</v>
      </c>
      <c r="AB56" s="39" t="str">
        <f>VLOOKUP($A56,'[1]2020 Update'!$B$8:$W$1950,21,0)</f>
        <v>Yes</v>
      </c>
    </row>
    <row r="57" spans="1:28" s="52" customFormat="1" ht="39.950000000000003" customHeight="1" x14ac:dyDescent="0.25">
      <c r="A57" s="43">
        <v>67784</v>
      </c>
      <c r="B57" s="35" t="s">
        <v>167</v>
      </c>
      <c r="C57" s="40" t="s">
        <v>114</v>
      </c>
      <c r="D57" s="35" t="s">
        <v>57</v>
      </c>
      <c r="E57" s="87" t="s">
        <v>58</v>
      </c>
      <c r="G57" s="81" t="s">
        <v>245</v>
      </c>
      <c r="H57" s="14"/>
      <c r="I57" s="43"/>
      <c r="J57" s="44"/>
      <c r="K57" s="44"/>
      <c r="L57" s="62" t="s">
        <v>213</v>
      </c>
      <c r="M57" s="62" t="s">
        <v>213</v>
      </c>
      <c r="N57" s="62" t="s">
        <v>213</v>
      </c>
      <c r="O57" s="44" t="s">
        <v>213</v>
      </c>
      <c r="P57" s="44" t="s">
        <v>213</v>
      </c>
      <c r="Q57" s="45" t="s">
        <v>213</v>
      </c>
      <c r="S57" s="71" t="s">
        <v>213</v>
      </c>
      <c r="T57" s="62" t="s">
        <v>245</v>
      </c>
      <c r="U57" s="44" t="s">
        <v>213</v>
      </c>
      <c r="V57" s="44" t="s">
        <v>213</v>
      </c>
      <c r="W57" s="44" t="s">
        <v>213</v>
      </c>
      <c r="X57" s="44" t="s">
        <v>213</v>
      </c>
      <c r="Y57" s="48" t="s">
        <v>213</v>
      </c>
      <c r="Z57" s="47" t="s">
        <v>213</v>
      </c>
      <c r="AA57" s="66">
        <v>2018</v>
      </c>
      <c r="AB57" s="39" t="str">
        <f>VLOOKUP($A57,'[1]2020 Update'!$B$8:$W$1950,21,0)</f>
        <v>Yes</v>
      </c>
    </row>
    <row r="58" spans="1:28" s="52" customFormat="1" ht="39.950000000000003" customHeight="1" x14ac:dyDescent="0.25">
      <c r="A58" s="43">
        <v>67856</v>
      </c>
      <c r="B58" s="35" t="s">
        <v>174</v>
      </c>
      <c r="C58" s="40" t="s">
        <v>114</v>
      </c>
      <c r="D58" s="35" t="s">
        <v>175</v>
      </c>
      <c r="E58" s="87" t="s">
        <v>81</v>
      </c>
      <c r="F58" s="39"/>
      <c r="G58" s="81" t="s">
        <v>245</v>
      </c>
      <c r="H58" s="14"/>
      <c r="I58" s="43"/>
      <c r="J58" s="44"/>
      <c r="K58" s="44"/>
      <c r="L58" s="62" t="s">
        <v>213</v>
      </c>
      <c r="M58" s="62" t="s">
        <v>213</v>
      </c>
      <c r="N58" s="62" t="s">
        <v>245</v>
      </c>
      <c r="O58" s="44" t="s">
        <v>213</v>
      </c>
      <c r="P58" s="44" t="s">
        <v>213</v>
      </c>
      <c r="Q58" s="45" t="s">
        <v>213</v>
      </c>
      <c r="R58" s="14"/>
      <c r="S58" s="71" t="s">
        <v>213</v>
      </c>
      <c r="T58" s="62" t="s">
        <v>245</v>
      </c>
      <c r="U58" s="44" t="s">
        <v>213</v>
      </c>
      <c r="V58" s="44" t="s">
        <v>213</v>
      </c>
      <c r="W58" s="44" t="s">
        <v>213</v>
      </c>
      <c r="X58" s="44" t="s">
        <v>213</v>
      </c>
      <c r="Y58" s="48" t="s">
        <v>213</v>
      </c>
      <c r="Z58" s="47" t="s">
        <v>213</v>
      </c>
      <c r="AA58" s="66">
        <v>2018</v>
      </c>
      <c r="AB58" s="39" t="str">
        <f>VLOOKUP($A58,'[1]2020 Update'!$B$8:$W$1950,21,0)</f>
        <v>Yes</v>
      </c>
    </row>
    <row r="59" spans="1:28" s="52" customFormat="1" ht="39.950000000000003" customHeight="1" x14ac:dyDescent="0.25">
      <c r="A59" s="43">
        <v>67913</v>
      </c>
      <c r="B59" s="35" t="s">
        <v>177</v>
      </c>
      <c r="C59" s="40" t="s">
        <v>114</v>
      </c>
      <c r="D59" s="35" t="s">
        <v>178</v>
      </c>
      <c r="E59" s="87" t="s">
        <v>144</v>
      </c>
      <c r="G59" s="81" t="s">
        <v>245</v>
      </c>
      <c r="H59" s="14"/>
      <c r="I59" s="43"/>
      <c r="J59" s="44"/>
      <c r="K59" s="44"/>
      <c r="L59" s="62" t="s">
        <v>213</v>
      </c>
      <c r="M59" s="62" t="s">
        <v>213</v>
      </c>
      <c r="N59" s="62" t="s">
        <v>245</v>
      </c>
      <c r="O59" s="44" t="s">
        <v>213</v>
      </c>
      <c r="P59" s="44" t="s">
        <v>213</v>
      </c>
      <c r="Q59" s="45" t="s">
        <v>213</v>
      </c>
      <c r="S59" s="71" t="s">
        <v>213</v>
      </c>
      <c r="T59" s="62" t="s">
        <v>245</v>
      </c>
      <c r="U59" s="44" t="s">
        <v>213</v>
      </c>
      <c r="V59" s="44" t="s">
        <v>213</v>
      </c>
      <c r="W59" s="44" t="s">
        <v>213</v>
      </c>
      <c r="X59" s="44" t="s">
        <v>213</v>
      </c>
      <c r="Y59" s="48" t="s">
        <v>213</v>
      </c>
      <c r="Z59" s="47" t="s">
        <v>213</v>
      </c>
      <c r="AA59" s="66">
        <v>2018</v>
      </c>
      <c r="AB59" s="39" t="str">
        <f>VLOOKUP($A59,'[1]2020 Update'!$B$8:$W$1950,21,0)</f>
        <v>Yes</v>
      </c>
    </row>
    <row r="60" spans="1:28" s="52" customFormat="1" ht="39.950000000000003" customHeight="1" x14ac:dyDescent="0.25">
      <c r="A60" s="43">
        <v>67850</v>
      </c>
      <c r="B60" s="35" t="s">
        <v>169</v>
      </c>
      <c r="C60" s="40" t="s">
        <v>172</v>
      </c>
      <c r="D60" s="35" t="s">
        <v>170</v>
      </c>
      <c r="E60" s="87" t="s">
        <v>171</v>
      </c>
      <c r="F60" s="39"/>
      <c r="G60" s="81" t="s">
        <v>213</v>
      </c>
      <c r="H60" s="14"/>
      <c r="I60" s="43"/>
      <c r="J60" s="44"/>
      <c r="K60" s="44"/>
      <c r="L60" s="62" t="s">
        <v>213</v>
      </c>
      <c r="M60" s="62" t="s">
        <v>213</v>
      </c>
      <c r="N60" s="62" t="s">
        <v>213</v>
      </c>
      <c r="O60" s="44" t="s">
        <v>213</v>
      </c>
      <c r="P60" s="44" t="s">
        <v>213</v>
      </c>
      <c r="Q60" s="45" t="s">
        <v>213</v>
      </c>
      <c r="R60" s="14"/>
      <c r="S60" s="71" t="s">
        <v>213</v>
      </c>
      <c r="T60" s="62" t="s">
        <v>213</v>
      </c>
      <c r="U60" s="44" t="s">
        <v>213</v>
      </c>
      <c r="V60" s="44" t="s">
        <v>213</v>
      </c>
      <c r="W60" s="44" t="s">
        <v>213</v>
      </c>
      <c r="X60" s="44" t="s">
        <v>213</v>
      </c>
      <c r="Y60" s="48" t="s">
        <v>213</v>
      </c>
      <c r="Z60" s="47" t="s">
        <v>213</v>
      </c>
      <c r="AA60" s="66">
        <v>2021</v>
      </c>
      <c r="AB60" s="39" t="str">
        <f>VLOOKUP($A60,'[1]2020 Update'!$B$8:$W$1950,21,0)</f>
        <v>No</v>
      </c>
    </row>
    <row r="61" spans="1:28" s="52" customFormat="1" ht="39.950000000000003" customHeight="1" x14ac:dyDescent="0.25">
      <c r="A61" s="43">
        <v>78067</v>
      </c>
      <c r="B61" s="35" t="s">
        <v>187</v>
      </c>
      <c r="C61" s="40" t="s">
        <v>172</v>
      </c>
      <c r="D61" s="35" t="s">
        <v>188</v>
      </c>
      <c r="E61" s="87" t="s">
        <v>189</v>
      </c>
      <c r="G61" s="81" t="s">
        <v>213</v>
      </c>
      <c r="H61" s="14"/>
      <c r="I61" s="43"/>
      <c r="J61" s="44"/>
      <c r="K61" s="44"/>
      <c r="L61" s="62" t="s">
        <v>213</v>
      </c>
      <c r="M61" s="62" t="s">
        <v>213</v>
      </c>
      <c r="N61" s="62" t="s">
        <v>213</v>
      </c>
      <c r="O61" s="44" t="s">
        <v>213</v>
      </c>
      <c r="P61" s="44" t="s">
        <v>213</v>
      </c>
      <c r="Q61" s="45" t="s">
        <v>213</v>
      </c>
      <c r="S61" s="71" t="s">
        <v>213</v>
      </c>
      <c r="T61" s="62" t="s">
        <v>213</v>
      </c>
      <c r="U61" s="44" t="s">
        <v>213</v>
      </c>
      <c r="V61" s="44" t="s">
        <v>213</v>
      </c>
      <c r="W61" s="44" t="s">
        <v>213</v>
      </c>
      <c r="X61" s="44" t="s">
        <v>213</v>
      </c>
      <c r="Y61" s="48" t="s">
        <v>213</v>
      </c>
      <c r="Z61" s="47" t="s">
        <v>213</v>
      </c>
      <c r="AA61" s="66">
        <v>2018</v>
      </c>
      <c r="AB61" s="39" t="str">
        <f>VLOOKUP($A61,'[1]2020 Update'!$B$8:$W$1950,21,0)</f>
        <v>Yes</v>
      </c>
    </row>
    <row r="62" spans="1:28" s="52" customFormat="1" ht="39.950000000000003" customHeight="1" x14ac:dyDescent="0.25">
      <c r="A62" s="43">
        <v>78593</v>
      </c>
      <c r="B62" s="35" t="s">
        <v>194</v>
      </c>
      <c r="C62" s="40" t="s">
        <v>172</v>
      </c>
      <c r="D62" s="35" t="s">
        <v>195</v>
      </c>
      <c r="E62" s="87" t="s">
        <v>267</v>
      </c>
      <c r="F62" s="39"/>
      <c r="G62" s="81" t="s">
        <v>213</v>
      </c>
      <c r="H62" s="14"/>
      <c r="I62" s="43"/>
      <c r="J62" s="44"/>
      <c r="K62" s="64"/>
      <c r="L62" s="62" t="s">
        <v>213</v>
      </c>
      <c r="M62" s="62" t="s">
        <v>213</v>
      </c>
      <c r="N62" s="62" t="s">
        <v>213</v>
      </c>
      <c r="O62" s="44" t="s">
        <v>213</v>
      </c>
      <c r="P62" s="44" t="s">
        <v>213</v>
      </c>
      <c r="Q62" s="45" t="s">
        <v>213</v>
      </c>
      <c r="R62" s="14"/>
      <c r="S62" s="71" t="s">
        <v>213</v>
      </c>
      <c r="T62" s="62" t="s">
        <v>213</v>
      </c>
      <c r="U62" s="44" t="s">
        <v>213</v>
      </c>
      <c r="V62" s="44" t="s">
        <v>213</v>
      </c>
      <c r="W62" s="44" t="s">
        <v>213</v>
      </c>
      <c r="X62" s="44" t="s">
        <v>213</v>
      </c>
      <c r="Y62" s="48" t="s">
        <v>213</v>
      </c>
      <c r="Z62" s="47" t="s">
        <v>213</v>
      </c>
      <c r="AA62" s="66">
        <v>2018</v>
      </c>
      <c r="AB62" s="39" t="str">
        <f>VLOOKUP($A62,'[1]2020 Update'!$B$8:$W$1950,21,0)</f>
        <v>Yes</v>
      </c>
    </row>
    <row r="63" spans="1:28" s="52" customFormat="1" ht="39.950000000000003" customHeight="1" x14ac:dyDescent="0.25">
      <c r="A63" s="86">
        <v>78172</v>
      </c>
      <c r="B63" s="35" t="s">
        <v>197</v>
      </c>
      <c r="C63" s="40" t="s">
        <v>172</v>
      </c>
      <c r="D63" s="35" t="s">
        <v>37</v>
      </c>
      <c r="E63" s="87" t="s">
        <v>38</v>
      </c>
      <c r="G63" s="81" t="s">
        <v>213</v>
      </c>
      <c r="H63" s="14"/>
      <c r="I63" s="118" t="s">
        <v>216</v>
      </c>
      <c r="J63" s="119" t="s">
        <v>213</v>
      </c>
      <c r="K63" s="119"/>
      <c r="L63" s="126"/>
      <c r="M63" s="126"/>
      <c r="N63" s="126"/>
      <c r="O63" s="119" t="s">
        <v>216</v>
      </c>
      <c r="P63" s="119" t="s">
        <v>216</v>
      </c>
      <c r="Q63" s="127" t="s">
        <v>216</v>
      </c>
      <c r="S63" s="71" t="s">
        <v>213</v>
      </c>
      <c r="T63" s="62" t="s">
        <v>213</v>
      </c>
      <c r="U63" s="44" t="s">
        <v>213</v>
      </c>
      <c r="V63" s="44" t="s">
        <v>213</v>
      </c>
      <c r="W63" s="44" t="s">
        <v>213</v>
      </c>
      <c r="X63" s="44" t="s">
        <v>213</v>
      </c>
      <c r="Y63" s="48" t="s">
        <v>213</v>
      </c>
      <c r="Z63" s="47" t="s">
        <v>213</v>
      </c>
      <c r="AA63" s="66">
        <v>2019</v>
      </c>
      <c r="AB63" s="39" t="str">
        <f>VLOOKUP($A63,'[1]2020 Update'!$B$8:$W$1950,21,0)</f>
        <v>No</v>
      </c>
    </row>
    <row r="64" spans="1:28" s="52" customFormat="1" ht="39.950000000000003" customHeight="1" x14ac:dyDescent="0.25">
      <c r="A64" s="86">
        <v>78852</v>
      </c>
      <c r="B64" s="40" t="s">
        <v>199</v>
      </c>
      <c r="C64" s="40" t="s">
        <v>172</v>
      </c>
      <c r="D64" s="40" t="s">
        <v>200</v>
      </c>
      <c r="E64" s="89" t="s">
        <v>27</v>
      </c>
      <c r="F64" s="39"/>
      <c r="G64" s="81" t="s">
        <v>213</v>
      </c>
      <c r="H64" s="14"/>
      <c r="I64" s="105"/>
      <c r="J64" s="44"/>
      <c r="K64" s="44"/>
      <c r="L64" s="65" t="s">
        <v>213</v>
      </c>
      <c r="M64" s="65" t="s">
        <v>213</v>
      </c>
      <c r="N64" s="65" t="s">
        <v>213</v>
      </c>
      <c r="O64" s="44" t="s">
        <v>213</v>
      </c>
      <c r="P64" s="44" t="s">
        <v>213</v>
      </c>
      <c r="Q64" s="45" t="s">
        <v>213</v>
      </c>
      <c r="R64" s="14"/>
      <c r="S64" s="71" t="s">
        <v>213</v>
      </c>
      <c r="T64" s="62" t="s">
        <v>213</v>
      </c>
      <c r="U64" s="44" t="s">
        <v>213</v>
      </c>
      <c r="V64" s="44" t="s">
        <v>213</v>
      </c>
      <c r="W64" s="44" t="s">
        <v>213</v>
      </c>
      <c r="X64" s="44" t="s">
        <v>213</v>
      </c>
      <c r="Y64" s="49" t="s">
        <v>213</v>
      </c>
      <c r="Z64" s="47" t="s">
        <v>213</v>
      </c>
      <c r="AA64" s="66">
        <v>2019</v>
      </c>
      <c r="AB64" s="39" t="str">
        <f>VLOOKUP($A64,'[1]2020 Update'!$B$8:$W$1950,21,0)</f>
        <v>No</v>
      </c>
    </row>
    <row r="65" spans="1:28" s="52" customFormat="1" ht="39.950000000000003" customHeight="1" x14ac:dyDescent="0.25">
      <c r="A65" s="86">
        <v>68022</v>
      </c>
      <c r="B65" s="40" t="s">
        <v>270</v>
      </c>
      <c r="C65" s="40" t="s">
        <v>172</v>
      </c>
      <c r="D65" s="40" t="s">
        <v>271</v>
      </c>
      <c r="E65" s="89" t="s">
        <v>81</v>
      </c>
      <c r="F65" s="39"/>
      <c r="G65" s="81" t="s">
        <v>213</v>
      </c>
      <c r="H65" s="14"/>
      <c r="I65" s="118" t="s">
        <v>216</v>
      </c>
      <c r="J65" s="119" t="s">
        <v>213</v>
      </c>
      <c r="K65" s="44"/>
      <c r="L65" s="65"/>
      <c r="M65" s="65"/>
      <c r="N65" s="65"/>
      <c r="O65" s="44" t="s">
        <v>216</v>
      </c>
      <c r="P65" s="44" t="s">
        <v>216</v>
      </c>
      <c r="Q65" s="45" t="s">
        <v>216</v>
      </c>
      <c r="R65" s="14"/>
      <c r="S65" s="71" t="s">
        <v>213</v>
      </c>
      <c r="T65" s="62" t="s">
        <v>213</v>
      </c>
      <c r="U65" s="44" t="s">
        <v>213</v>
      </c>
      <c r="V65" s="44" t="s">
        <v>213</v>
      </c>
      <c r="W65" s="44" t="s">
        <v>213</v>
      </c>
      <c r="X65" s="44" t="s">
        <v>213</v>
      </c>
      <c r="Y65" s="49" t="s">
        <v>213</v>
      </c>
      <c r="Z65" s="47" t="s">
        <v>213</v>
      </c>
      <c r="AA65" s="66" t="s">
        <v>282</v>
      </c>
      <c r="AB65" s="39" t="e">
        <f>VLOOKUP($A65,'[1]2020 Update'!$B$8:$W$1950,21,0)</f>
        <v>#N/A</v>
      </c>
    </row>
    <row r="66" spans="1:28" ht="39.950000000000003" customHeight="1" x14ac:dyDescent="0.25">
      <c r="A66" s="115">
        <v>78858</v>
      </c>
      <c r="B66" s="40" t="s">
        <v>202</v>
      </c>
      <c r="C66" s="40" t="s">
        <v>172</v>
      </c>
      <c r="D66" s="40" t="s">
        <v>265</v>
      </c>
      <c r="E66" s="89" t="s">
        <v>266</v>
      </c>
      <c r="G66" s="81" t="s">
        <v>213</v>
      </c>
      <c r="I66" s="105"/>
      <c r="J66" s="44"/>
      <c r="K66" s="116"/>
      <c r="L66" s="128" t="s">
        <v>213</v>
      </c>
      <c r="M66" s="128" t="s">
        <v>213</v>
      </c>
      <c r="N66" s="128" t="s">
        <v>213</v>
      </c>
      <c r="O66" s="119" t="s">
        <v>213</v>
      </c>
      <c r="P66" s="119" t="s">
        <v>213</v>
      </c>
      <c r="Q66" s="127" t="s">
        <v>213</v>
      </c>
      <c r="S66" s="71" t="s">
        <v>213</v>
      </c>
      <c r="T66" s="62" t="s">
        <v>213</v>
      </c>
      <c r="U66" s="62" t="s">
        <v>213</v>
      </c>
      <c r="V66" s="62" t="s">
        <v>213</v>
      </c>
      <c r="W66" s="62" t="s">
        <v>213</v>
      </c>
      <c r="X66" s="62" t="s">
        <v>213</v>
      </c>
      <c r="Y66" s="49" t="s">
        <v>213</v>
      </c>
      <c r="Z66" s="47" t="s">
        <v>213</v>
      </c>
      <c r="AA66" s="66">
        <v>2020</v>
      </c>
      <c r="AB66" s="39" t="str">
        <f>VLOOKUP($A66,'[1]2020 Update'!$B$8:$W$1950,21,0)</f>
        <v>No</v>
      </c>
    </row>
    <row r="67" spans="1:28" ht="39.950000000000003" customHeight="1" thickBot="1" x14ac:dyDescent="0.3">
      <c r="A67" s="129">
        <v>79201</v>
      </c>
      <c r="B67" s="114" t="s">
        <v>277</v>
      </c>
      <c r="C67" s="53" t="s">
        <v>279</v>
      </c>
      <c r="D67" s="53" t="s">
        <v>57</v>
      </c>
      <c r="E67" s="90" t="s">
        <v>58</v>
      </c>
      <c r="G67" s="82" t="s">
        <v>213</v>
      </c>
      <c r="I67" s="55" t="s">
        <v>216</v>
      </c>
      <c r="J67" s="56" t="s">
        <v>213</v>
      </c>
      <c r="K67" s="76"/>
      <c r="L67" s="77"/>
      <c r="M67" s="77"/>
      <c r="N67" s="77"/>
      <c r="O67" s="78" t="s">
        <v>216</v>
      </c>
      <c r="P67" s="78" t="s">
        <v>216</v>
      </c>
      <c r="Q67" s="79" t="s">
        <v>216</v>
      </c>
      <c r="S67" s="72" t="s">
        <v>213</v>
      </c>
      <c r="T67" s="73" t="s">
        <v>213</v>
      </c>
      <c r="U67" s="56" t="s">
        <v>213</v>
      </c>
      <c r="V67" s="56" t="s">
        <v>213</v>
      </c>
      <c r="W67" s="56" t="s">
        <v>213</v>
      </c>
      <c r="X67" s="56" t="s">
        <v>213</v>
      </c>
      <c r="Y67" s="57" t="s">
        <v>213</v>
      </c>
      <c r="Z67" s="54" t="s">
        <v>213</v>
      </c>
      <c r="AA67" s="120" t="s">
        <v>282</v>
      </c>
      <c r="AB67" s="39" t="e">
        <f>VLOOKUP($A67,'[1]2020 Update'!$B$8:$W$1950,21,0)</f>
        <v>#N/A</v>
      </c>
    </row>
    <row r="68" spans="1:28" ht="15" customHeight="1" x14ac:dyDescent="0.25">
      <c r="A68" s="59" t="s">
        <v>248</v>
      </c>
    </row>
    <row r="69" spans="1:28" s="39" customFormat="1" x14ac:dyDescent="0.25">
      <c r="A69" s="130" t="s">
        <v>249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1:28" s="39" customFormat="1" ht="15" customHeight="1" x14ac:dyDescent="0.25">
      <c r="A70" s="130" t="s">
        <v>258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</row>
    <row r="71" spans="1:28" s="39" customFormat="1" x14ac:dyDescent="0.25">
      <c r="A71" s="130" t="s">
        <v>250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</row>
    <row r="72" spans="1:28" s="39" customFormat="1" ht="15" customHeight="1" x14ac:dyDescent="0.25">
      <c r="A72" s="130" t="s">
        <v>251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60"/>
    </row>
    <row r="73" spans="1:28" s="39" customFormat="1" ht="15" customHeight="1" x14ac:dyDescent="0.25">
      <c r="A73" s="60"/>
      <c r="B73" s="60"/>
      <c r="C73" s="108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1"/>
      <c r="AB73" s="60"/>
    </row>
    <row r="74" spans="1:28" ht="15" customHeight="1" x14ac:dyDescent="0.25">
      <c r="A74" s="59" t="s">
        <v>252</v>
      </c>
    </row>
    <row r="75" spans="1:28" s="39" customFormat="1" x14ac:dyDescent="0.25">
      <c r="A75" s="130" t="s">
        <v>253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</row>
    <row r="90" ht="69.95" customHeight="1" x14ac:dyDescent="0.25"/>
    <row r="91" ht="69.95" customHeight="1" x14ac:dyDescent="0.25"/>
    <row r="92" ht="69.95" customHeight="1" x14ac:dyDescent="0.25"/>
    <row r="93" ht="69.95" customHeight="1" x14ac:dyDescent="0.25"/>
    <row r="94" ht="69.95" customHeight="1" x14ac:dyDescent="0.25"/>
    <row r="95" ht="69.95" customHeight="1" x14ac:dyDescent="0.25"/>
    <row r="96" ht="69.95" customHeight="1" x14ac:dyDescent="0.25"/>
    <row r="97" ht="69.95" customHeight="1" x14ac:dyDescent="0.25"/>
    <row r="98" ht="69.95" customHeight="1" x14ac:dyDescent="0.25"/>
    <row r="99" ht="69.95" customHeight="1" x14ac:dyDescent="0.25"/>
    <row r="100" ht="69.95" customHeight="1" x14ac:dyDescent="0.25"/>
    <row r="101" ht="69.95" customHeight="1" x14ac:dyDescent="0.25"/>
    <row r="102" ht="69.95" customHeight="1" x14ac:dyDescent="0.25"/>
    <row r="103" ht="69.95" customHeight="1" x14ac:dyDescent="0.25"/>
    <row r="104" ht="69.95" customHeight="1" x14ac:dyDescent="0.25"/>
    <row r="105" ht="69.95" customHeight="1" x14ac:dyDescent="0.25"/>
    <row r="106" ht="69.95" customHeight="1" x14ac:dyDescent="0.25"/>
    <row r="107" ht="69.95" customHeight="1" x14ac:dyDescent="0.25"/>
    <row r="108" ht="69.95" customHeight="1" x14ac:dyDescent="0.25"/>
    <row r="109" ht="69.95" customHeight="1" x14ac:dyDescent="0.25"/>
    <row r="110" ht="69.95" customHeight="1" x14ac:dyDescent="0.25"/>
    <row r="111" ht="69.95" customHeight="1" x14ac:dyDescent="0.25"/>
    <row r="112" ht="69.95" customHeight="1" x14ac:dyDescent="0.25"/>
    <row r="113" ht="69.95" customHeight="1" x14ac:dyDescent="0.25"/>
    <row r="114" ht="69.95" customHeight="1" x14ac:dyDescent="0.25"/>
    <row r="115" ht="69.95" customHeight="1" x14ac:dyDescent="0.25"/>
    <row r="116" ht="69.95" customHeight="1" x14ac:dyDescent="0.25"/>
    <row r="117" ht="69.95" customHeight="1" x14ac:dyDescent="0.25"/>
    <row r="118" ht="69.95" customHeight="1" x14ac:dyDescent="0.25"/>
    <row r="119" ht="69.95" customHeight="1" x14ac:dyDescent="0.25"/>
    <row r="120" ht="69.95" customHeight="1" x14ac:dyDescent="0.25"/>
    <row r="121" ht="69.95" customHeight="1" x14ac:dyDescent="0.25"/>
    <row r="122" ht="69.95" customHeight="1" x14ac:dyDescent="0.25"/>
    <row r="123" ht="69.95" customHeight="1" x14ac:dyDescent="0.25"/>
    <row r="124" ht="69.95" customHeight="1" x14ac:dyDescent="0.25"/>
    <row r="125" ht="69.95" customHeight="1" x14ac:dyDescent="0.25"/>
    <row r="126" ht="69.95" customHeight="1" x14ac:dyDescent="0.25"/>
    <row r="127" ht="69.95" customHeight="1" x14ac:dyDescent="0.25"/>
    <row r="128" ht="69.95" customHeight="1" x14ac:dyDescent="0.25"/>
    <row r="129" ht="69.95" customHeight="1" x14ac:dyDescent="0.25"/>
    <row r="130" ht="69.95" customHeight="1" x14ac:dyDescent="0.25"/>
    <row r="131" ht="69.95" customHeight="1" x14ac:dyDescent="0.25"/>
    <row r="132" ht="69.95" customHeight="1" x14ac:dyDescent="0.25"/>
    <row r="133" ht="69.95" customHeight="1" x14ac:dyDescent="0.25"/>
    <row r="134" ht="69.95" customHeight="1" x14ac:dyDescent="0.25"/>
    <row r="135" ht="69.95" customHeight="1" x14ac:dyDescent="0.25"/>
    <row r="136" ht="69.95" customHeight="1" x14ac:dyDescent="0.25"/>
    <row r="137" ht="69.95" customHeight="1" x14ac:dyDescent="0.25"/>
    <row r="138" ht="69.95" customHeight="1" x14ac:dyDescent="0.25"/>
    <row r="139" ht="69.95" customHeight="1" x14ac:dyDescent="0.25"/>
    <row r="140" ht="69.95" customHeight="1" x14ac:dyDescent="0.25"/>
    <row r="141" ht="69.95" customHeight="1" x14ac:dyDescent="0.25"/>
    <row r="142" ht="69.95" customHeight="1" x14ac:dyDescent="0.25"/>
    <row r="143" ht="69.95" customHeight="1" x14ac:dyDescent="0.25"/>
    <row r="144" ht="69.95" customHeight="1" x14ac:dyDescent="0.25"/>
    <row r="145" ht="69.95" customHeight="1" x14ac:dyDescent="0.25"/>
    <row r="146" ht="69.95" customHeight="1" x14ac:dyDescent="0.25"/>
    <row r="147" ht="69.95" customHeight="1" x14ac:dyDescent="0.25"/>
    <row r="148" ht="69.95" customHeight="1" x14ac:dyDescent="0.25"/>
    <row r="149" ht="69.95" customHeight="1" x14ac:dyDescent="0.25"/>
    <row r="150" ht="69.95" customHeight="1" x14ac:dyDescent="0.25"/>
    <row r="151" ht="69.95" customHeight="1" x14ac:dyDescent="0.25"/>
    <row r="152" ht="69.95" customHeight="1" x14ac:dyDescent="0.25"/>
    <row r="153" ht="69.95" customHeight="1" x14ac:dyDescent="0.25"/>
    <row r="154" ht="69.95" customHeight="1" x14ac:dyDescent="0.25"/>
    <row r="155" ht="69.95" customHeight="1" x14ac:dyDescent="0.25"/>
    <row r="156" ht="69.95" customHeight="1" x14ac:dyDescent="0.25"/>
    <row r="157" ht="69.95" customHeight="1" x14ac:dyDescent="0.25"/>
    <row r="158" ht="69.95" customHeight="1" x14ac:dyDescent="0.25"/>
    <row r="159" ht="69.95" customHeight="1" x14ac:dyDescent="0.25"/>
    <row r="160" ht="69.95" customHeight="1" x14ac:dyDescent="0.25"/>
    <row r="161" ht="69.95" customHeight="1" x14ac:dyDescent="0.25"/>
    <row r="162" ht="69.95" customHeight="1" x14ac:dyDescent="0.25"/>
    <row r="163" ht="69.95" customHeight="1" x14ac:dyDescent="0.25"/>
    <row r="164" ht="69.95" customHeight="1" x14ac:dyDescent="0.25"/>
    <row r="165" ht="69.95" customHeight="1" x14ac:dyDescent="0.25"/>
    <row r="166" ht="69.95" customHeight="1" x14ac:dyDescent="0.25"/>
    <row r="167" ht="69.95" customHeight="1" x14ac:dyDescent="0.25"/>
    <row r="168" ht="69.95" customHeight="1" x14ac:dyDescent="0.25"/>
    <row r="169" ht="69.95" customHeight="1" x14ac:dyDescent="0.25"/>
    <row r="170" ht="69.95" customHeight="1" x14ac:dyDescent="0.25"/>
    <row r="171" ht="69.95" customHeight="1" x14ac:dyDescent="0.25"/>
    <row r="172" ht="69.95" customHeight="1" x14ac:dyDescent="0.25"/>
    <row r="173" ht="69.95" customHeight="1" x14ac:dyDescent="0.25"/>
    <row r="174" ht="69.95" customHeight="1" x14ac:dyDescent="0.25"/>
    <row r="175" ht="69.95" customHeight="1" x14ac:dyDescent="0.25"/>
    <row r="176" ht="69.95" customHeight="1" x14ac:dyDescent="0.25"/>
    <row r="177" ht="69.95" customHeight="1" x14ac:dyDescent="0.25"/>
    <row r="178" ht="69.95" customHeight="1" x14ac:dyDescent="0.25"/>
    <row r="179" ht="69.95" customHeight="1" x14ac:dyDescent="0.25"/>
    <row r="180" ht="69.95" customHeight="1" x14ac:dyDescent="0.25"/>
    <row r="181" ht="69.95" customHeight="1" x14ac:dyDescent="0.25"/>
    <row r="182" ht="69.95" customHeight="1" x14ac:dyDescent="0.25"/>
    <row r="183" ht="69.95" customHeight="1" x14ac:dyDescent="0.25"/>
    <row r="184" ht="69.95" customHeight="1" x14ac:dyDescent="0.25"/>
    <row r="185" ht="69.95" customHeight="1" x14ac:dyDescent="0.25"/>
    <row r="186" ht="69.95" customHeight="1" x14ac:dyDescent="0.25"/>
    <row r="187" ht="69.95" customHeight="1" x14ac:dyDescent="0.25"/>
    <row r="188" ht="69.95" customHeight="1" x14ac:dyDescent="0.25"/>
    <row r="189" ht="69.95" customHeight="1" x14ac:dyDescent="0.25"/>
    <row r="190" ht="69.95" customHeight="1" x14ac:dyDescent="0.25"/>
    <row r="191" ht="69.95" customHeight="1" x14ac:dyDescent="0.25"/>
    <row r="192" ht="69.95" customHeight="1" x14ac:dyDescent="0.25"/>
    <row r="193" ht="69.95" customHeight="1" x14ac:dyDescent="0.25"/>
    <row r="194" ht="69.95" customHeight="1" x14ac:dyDescent="0.25"/>
    <row r="195" ht="69.95" customHeight="1" x14ac:dyDescent="0.25"/>
    <row r="196" ht="69.95" customHeight="1" x14ac:dyDescent="0.25"/>
    <row r="197" ht="69.95" customHeight="1" x14ac:dyDescent="0.25"/>
    <row r="198" ht="69.95" customHeight="1" x14ac:dyDescent="0.25"/>
    <row r="199" ht="69.95" customHeight="1" x14ac:dyDescent="0.25"/>
    <row r="200" ht="69.95" customHeight="1" x14ac:dyDescent="0.25"/>
    <row r="201" ht="69.95" customHeight="1" x14ac:dyDescent="0.25"/>
    <row r="202" ht="69.95" customHeight="1" x14ac:dyDescent="0.25"/>
    <row r="203" ht="69.95" customHeight="1" x14ac:dyDescent="0.25"/>
    <row r="204" ht="69.95" customHeight="1" x14ac:dyDescent="0.25"/>
    <row r="205" ht="69.95" customHeight="1" x14ac:dyDescent="0.25"/>
    <row r="206" ht="69.95" customHeight="1" x14ac:dyDescent="0.25"/>
    <row r="207" ht="69.95" customHeight="1" x14ac:dyDescent="0.25"/>
    <row r="208" ht="69.95" customHeight="1" x14ac:dyDescent="0.25"/>
    <row r="209" ht="69.95" customHeight="1" x14ac:dyDescent="0.25"/>
    <row r="210" ht="69.95" customHeight="1" x14ac:dyDescent="0.25"/>
    <row r="211" ht="69.95" customHeight="1" x14ac:dyDescent="0.25"/>
    <row r="212" ht="69.95" customHeight="1" x14ac:dyDescent="0.25"/>
    <row r="213" ht="69.95" customHeight="1" x14ac:dyDescent="0.25"/>
    <row r="214" ht="69.95" customHeight="1" x14ac:dyDescent="0.25"/>
    <row r="215" ht="69.95" customHeight="1" x14ac:dyDescent="0.25"/>
    <row r="216" ht="69.95" customHeight="1" x14ac:dyDescent="0.25"/>
    <row r="217" ht="69.95" customHeight="1" x14ac:dyDescent="0.25"/>
    <row r="218" ht="69.95" customHeight="1" x14ac:dyDescent="0.25"/>
    <row r="219" ht="69.95" customHeight="1" x14ac:dyDescent="0.25"/>
    <row r="220" ht="69.95" customHeight="1" x14ac:dyDescent="0.25"/>
    <row r="221" ht="69.95" customHeight="1" x14ac:dyDescent="0.25"/>
    <row r="222" ht="69.95" customHeight="1" x14ac:dyDescent="0.25"/>
    <row r="223" ht="69.95" customHeight="1" x14ac:dyDescent="0.25"/>
    <row r="224" ht="69.95" customHeight="1" x14ac:dyDescent="0.25"/>
    <row r="225" ht="69.95" customHeight="1" x14ac:dyDescent="0.25"/>
    <row r="226" ht="69.95" customHeight="1" x14ac:dyDescent="0.25"/>
    <row r="227" ht="69.95" customHeight="1" x14ac:dyDescent="0.25"/>
    <row r="228" ht="69.95" customHeight="1" x14ac:dyDescent="0.25"/>
    <row r="229" ht="69.95" customHeight="1" x14ac:dyDescent="0.25"/>
    <row r="230" ht="69.95" customHeight="1" x14ac:dyDescent="0.25"/>
    <row r="231" ht="69.95" customHeight="1" x14ac:dyDescent="0.25"/>
    <row r="232" ht="69.95" customHeight="1" x14ac:dyDescent="0.25"/>
    <row r="233" ht="69.95" customHeight="1" x14ac:dyDescent="0.25"/>
    <row r="234" ht="69.95" customHeight="1" x14ac:dyDescent="0.25"/>
    <row r="235" ht="69.95" customHeight="1" x14ac:dyDescent="0.25"/>
    <row r="236" ht="69.95" customHeight="1" x14ac:dyDescent="0.25"/>
    <row r="237" ht="69.95" customHeight="1" x14ac:dyDescent="0.25"/>
    <row r="238" ht="69.95" customHeight="1" x14ac:dyDescent="0.25"/>
    <row r="239" ht="69.95" customHeight="1" x14ac:dyDescent="0.25"/>
    <row r="240" ht="69.95" customHeight="1" x14ac:dyDescent="0.25"/>
    <row r="241" ht="69.95" customHeight="1" x14ac:dyDescent="0.25"/>
    <row r="242" ht="69.95" customHeight="1" x14ac:dyDescent="0.25"/>
    <row r="243" ht="69.95" customHeight="1" x14ac:dyDescent="0.25"/>
    <row r="244" ht="69.95" customHeight="1" x14ac:dyDescent="0.25"/>
    <row r="245" ht="69.95" customHeight="1" x14ac:dyDescent="0.25"/>
    <row r="246" ht="69.95" customHeight="1" x14ac:dyDescent="0.25"/>
    <row r="247" ht="69.95" customHeight="1" x14ac:dyDescent="0.25"/>
    <row r="248" ht="69.95" customHeight="1" x14ac:dyDescent="0.25"/>
    <row r="249" ht="69.95" customHeight="1" x14ac:dyDescent="0.25"/>
    <row r="250" ht="69.95" customHeight="1" x14ac:dyDescent="0.25"/>
    <row r="251" ht="69.95" customHeight="1" x14ac:dyDescent="0.25"/>
    <row r="252" ht="69.95" customHeight="1" x14ac:dyDescent="0.25"/>
    <row r="253" ht="69.95" customHeight="1" x14ac:dyDescent="0.25"/>
    <row r="254" ht="69.95" customHeight="1" x14ac:dyDescent="0.25"/>
    <row r="255" ht="69.95" customHeight="1" x14ac:dyDescent="0.25"/>
    <row r="256" ht="69.95" customHeight="1" x14ac:dyDescent="0.25"/>
    <row r="257" ht="69.95" customHeight="1" x14ac:dyDescent="0.25"/>
    <row r="258" ht="69.95" customHeight="1" x14ac:dyDescent="0.25"/>
    <row r="259" ht="69.95" customHeight="1" x14ac:dyDescent="0.25"/>
    <row r="260" ht="69.95" customHeight="1" x14ac:dyDescent="0.25"/>
    <row r="261" ht="69.95" customHeight="1" x14ac:dyDescent="0.25"/>
    <row r="262" ht="69.95" customHeight="1" x14ac:dyDescent="0.25"/>
    <row r="263" ht="69.95" customHeight="1" x14ac:dyDescent="0.25"/>
    <row r="264" ht="69.95" customHeight="1" x14ac:dyDescent="0.25"/>
    <row r="265" ht="69.95" customHeight="1" x14ac:dyDescent="0.25"/>
    <row r="266" ht="69.95" customHeight="1" x14ac:dyDescent="0.25"/>
    <row r="267" ht="69.95" customHeight="1" x14ac:dyDescent="0.25"/>
    <row r="268" ht="69.95" customHeight="1" x14ac:dyDescent="0.25"/>
    <row r="269" ht="69.95" customHeight="1" x14ac:dyDescent="0.25"/>
    <row r="270" ht="69.95" customHeight="1" x14ac:dyDescent="0.25"/>
    <row r="271" ht="69.95" customHeight="1" x14ac:dyDescent="0.25"/>
    <row r="272" ht="69.95" customHeight="1" x14ac:dyDescent="0.25"/>
    <row r="273" ht="69.95" customHeight="1" x14ac:dyDescent="0.25"/>
    <row r="274" ht="69.95" customHeight="1" x14ac:dyDescent="0.25"/>
    <row r="275" ht="69.95" customHeight="1" x14ac:dyDescent="0.25"/>
    <row r="276" ht="69.95" customHeight="1" x14ac:dyDescent="0.25"/>
    <row r="277" ht="69.95" customHeight="1" x14ac:dyDescent="0.25"/>
    <row r="278" ht="69.95" customHeight="1" x14ac:dyDescent="0.25"/>
    <row r="279" ht="69.95" customHeight="1" x14ac:dyDescent="0.25"/>
    <row r="280" ht="69.95" customHeight="1" x14ac:dyDescent="0.25"/>
    <row r="281" ht="69.95" customHeight="1" x14ac:dyDescent="0.25"/>
    <row r="282" ht="69.95" customHeight="1" x14ac:dyDescent="0.25"/>
    <row r="283" ht="69.95" customHeight="1" x14ac:dyDescent="0.25"/>
    <row r="284" ht="69.95" customHeight="1" x14ac:dyDescent="0.25"/>
    <row r="285" ht="69.95" customHeight="1" x14ac:dyDescent="0.25"/>
    <row r="286" ht="69.95" customHeight="1" x14ac:dyDescent="0.25"/>
    <row r="287" ht="69.95" customHeight="1" x14ac:dyDescent="0.25"/>
    <row r="288" ht="69.95" customHeight="1" x14ac:dyDescent="0.25"/>
    <row r="289" ht="69.95" customHeight="1" x14ac:dyDescent="0.25"/>
    <row r="290" ht="69.95" customHeight="1" x14ac:dyDescent="0.25"/>
    <row r="291" ht="69.95" customHeight="1" x14ac:dyDescent="0.25"/>
    <row r="292" ht="69.95" customHeight="1" x14ac:dyDescent="0.25"/>
    <row r="293" ht="69.95" customHeight="1" x14ac:dyDescent="0.25"/>
    <row r="294" ht="69.95" customHeight="1" x14ac:dyDescent="0.25"/>
    <row r="295" ht="69.95" customHeight="1" x14ac:dyDescent="0.25"/>
    <row r="296" ht="69.95" customHeight="1" x14ac:dyDescent="0.25"/>
    <row r="297" ht="69.95" customHeight="1" x14ac:dyDescent="0.25"/>
    <row r="298" ht="69.95" customHeight="1" x14ac:dyDescent="0.25"/>
    <row r="299" ht="69.95" customHeight="1" x14ac:dyDescent="0.25"/>
    <row r="300" ht="69.95" customHeight="1" x14ac:dyDescent="0.25"/>
    <row r="301" ht="69.95" customHeight="1" x14ac:dyDescent="0.25"/>
    <row r="302" ht="69.95" customHeight="1" x14ac:dyDescent="0.25"/>
    <row r="303" ht="69.95" customHeight="1" x14ac:dyDescent="0.25"/>
    <row r="304" ht="69.95" customHeight="1" x14ac:dyDescent="0.25"/>
    <row r="305" ht="69.95" customHeight="1" x14ac:dyDescent="0.25"/>
    <row r="306" ht="69.95" customHeight="1" x14ac:dyDescent="0.25"/>
    <row r="307" ht="69.95" customHeight="1" x14ac:dyDescent="0.25"/>
    <row r="308" ht="69.95" customHeight="1" x14ac:dyDescent="0.25"/>
    <row r="309" ht="69.95" customHeight="1" x14ac:dyDescent="0.25"/>
    <row r="310" ht="69.95" customHeight="1" x14ac:dyDescent="0.25"/>
    <row r="311" ht="69.95" customHeight="1" x14ac:dyDescent="0.25"/>
    <row r="312" ht="69.95" customHeight="1" x14ac:dyDescent="0.25"/>
    <row r="313" ht="69.95" customHeight="1" x14ac:dyDescent="0.25"/>
    <row r="314" ht="69.95" customHeight="1" x14ac:dyDescent="0.25"/>
    <row r="315" ht="69.95" customHeight="1" x14ac:dyDescent="0.25"/>
    <row r="316" ht="69.95" customHeight="1" x14ac:dyDescent="0.25"/>
    <row r="317" ht="69.95" customHeight="1" x14ac:dyDescent="0.25"/>
    <row r="318" ht="69.95" customHeight="1" x14ac:dyDescent="0.25"/>
    <row r="319" ht="69.95" customHeight="1" x14ac:dyDescent="0.25"/>
    <row r="320" ht="69.95" customHeight="1" x14ac:dyDescent="0.25"/>
    <row r="321" ht="69.95" customHeight="1" x14ac:dyDescent="0.25"/>
    <row r="322" ht="69.95" customHeight="1" x14ac:dyDescent="0.25"/>
    <row r="323" ht="69.95" customHeight="1" x14ac:dyDescent="0.25"/>
    <row r="324" ht="69.95" customHeight="1" x14ac:dyDescent="0.25"/>
    <row r="325" ht="69.95" customHeight="1" x14ac:dyDescent="0.25"/>
    <row r="326" ht="69.95" customHeight="1" x14ac:dyDescent="0.25"/>
    <row r="327" ht="69.95" customHeight="1" x14ac:dyDescent="0.25"/>
    <row r="328" ht="69.95" customHeight="1" x14ac:dyDescent="0.25"/>
    <row r="329" ht="69.95" customHeight="1" x14ac:dyDescent="0.25"/>
    <row r="330" ht="69.95" customHeight="1" x14ac:dyDescent="0.25"/>
    <row r="331" ht="69.95" customHeight="1" x14ac:dyDescent="0.25"/>
    <row r="332" ht="69.95" customHeight="1" x14ac:dyDescent="0.25"/>
    <row r="333" ht="69.95" customHeight="1" x14ac:dyDescent="0.25"/>
    <row r="334" ht="69.95" customHeight="1" x14ac:dyDescent="0.25"/>
    <row r="335" ht="69.95" customHeight="1" x14ac:dyDescent="0.25"/>
    <row r="336" ht="69.95" customHeight="1" x14ac:dyDescent="0.25"/>
    <row r="337" ht="69.95" customHeight="1" x14ac:dyDescent="0.25"/>
    <row r="338" ht="69.95" customHeight="1" x14ac:dyDescent="0.25"/>
    <row r="339" ht="69.95" customHeight="1" x14ac:dyDescent="0.25"/>
    <row r="340" ht="69.95" customHeight="1" x14ac:dyDescent="0.25"/>
    <row r="341" ht="69.95" customHeight="1" x14ac:dyDescent="0.25"/>
    <row r="342" ht="69.95" customHeight="1" x14ac:dyDescent="0.25"/>
    <row r="343" ht="69.95" customHeight="1" x14ac:dyDescent="0.25"/>
    <row r="344" ht="69.95" customHeight="1" x14ac:dyDescent="0.25"/>
    <row r="345" ht="69.95" customHeight="1" x14ac:dyDescent="0.25"/>
    <row r="346" ht="69.95" customHeight="1" x14ac:dyDescent="0.25"/>
    <row r="347" ht="69.95" customHeight="1" x14ac:dyDescent="0.25"/>
    <row r="348" ht="69.95" customHeight="1" x14ac:dyDescent="0.25"/>
    <row r="349" ht="69.95" customHeight="1" x14ac:dyDescent="0.25"/>
    <row r="350" ht="69.95" customHeight="1" x14ac:dyDescent="0.25"/>
    <row r="351" ht="69.95" customHeight="1" x14ac:dyDescent="0.25"/>
    <row r="352" ht="69.95" customHeight="1" x14ac:dyDescent="0.25"/>
    <row r="353" ht="69.95" customHeight="1" x14ac:dyDescent="0.25"/>
    <row r="354" ht="69.95" customHeight="1" x14ac:dyDescent="0.25"/>
    <row r="355" ht="69.95" customHeight="1" x14ac:dyDescent="0.25"/>
    <row r="356" ht="69.95" customHeight="1" x14ac:dyDescent="0.25"/>
    <row r="357" ht="69.95" customHeight="1" x14ac:dyDescent="0.25"/>
    <row r="358" ht="69.95" customHeight="1" x14ac:dyDescent="0.25"/>
    <row r="359" ht="69.95" customHeight="1" x14ac:dyDescent="0.25"/>
    <row r="360" ht="69.95" customHeight="1" x14ac:dyDescent="0.25"/>
    <row r="361" ht="69.95" customHeight="1" x14ac:dyDescent="0.25"/>
    <row r="362" ht="69.95" customHeight="1" x14ac:dyDescent="0.25"/>
    <row r="363" ht="69.95" customHeight="1" x14ac:dyDescent="0.25"/>
    <row r="364" ht="69.95" customHeight="1" x14ac:dyDescent="0.25"/>
    <row r="365" ht="69.95" customHeight="1" x14ac:dyDescent="0.25"/>
    <row r="366" ht="69.95" customHeight="1" x14ac:dyDescent="0.25"/>
    <row r="367" ht="69.95" customHeight="1" x14ac:dyDescent="0.25"/>
    <row r="368" ht="69.95" customHeight="1" x14ac:dyDescent="0.25"/>
    <row r="369" ht="69.95" customHeight="1" x14ac:dyDescent="0.25"/>
    <row r="370" ht="69.95" customHeight="1" x14ac:dyDescent="0.25"/>
    <row r="371" ht="69.95" customHeight="1" x14ac:dyDescent="0.25"/>
    <row r="372" ht="69.95" customHeight="1" x14ac:dyDescent="0.25"/>
    <row r="373" ht="69.95" customHeight="1" x14ac:dyDescent="0.25"/>
    <row r="374" ht="69.95" customHeight="1" x14ac:dyDescent="0.25"/>
    <row r="375" ht="69.95" customHeight="1" x14ac:dyDescent="0.25"/>
    <row r="376" ht="69.95" customHeight="1" x14ac:dyDescent="0.25"/>
    <row r="377" ht="69.95" customHeight="1" x14ac:dyDescent="0.25"/>
    <row r="378" ht="69.95" customHeight="1" x14ac:dyDescent="0.25"/>
    <row r="379" ht="69.95" customHeight="1" x14ac:dyDescent="0.25"/>
    <row r="380" ht="69.95" customHeight="1" x14ac:dyDescent="0.25"/>
    <row r="381" ht="69.95" customHeight="1" x14ac:dyDescent="0.25"/>
    <row r="382" ht="69.95" customHeight="1" x14ac:dyDescent="0.25"/>
    <row r="383" ht="69.95" customHeight="1" x14ac:dyDescent="0.25"/>
    <row r="384" ht="69.95" customHeight="1" x14ac:dyDescent="0.25"/>
    <row r="385" ht="69.95" customHeight="1" x14ac:dyDescent="0.25"/>
    <row r="386" ht="69.95" customHeight="1" x14ac:dyDescent="0.25"/>
    <row r="387" ht="69.95" customHeight="1" x14ac:dyDescent="0.25"/>
    <row r="388" ht="69.95" customHeight="1" x14ac:dyDescent="0.25"/>
    <row r="389" ht="69.95" customHeight="1" x14ac:dyDescent="0.25"/>
    <row r="390" ht="69.95" customHeight="1" x14ac:dyDescent="0.25"/>
    <row r="391" ht="69.95" customHeight="1" x14ac:dyDescent="0.25"/>
    <row r="392" ht="69.95" customHeight="1" x14ac:dyDescent="0.25"/>
    <row r="393" ht="69.95" customHeight="1" x14ac:dyDescent="0.25"/>
    <row r="394" ht="69.95" customHeight="1" x14ac:dyDescent="0.25"/>
    <row r="395" ht="69.95" customHeight="1" x14ac:dyDescent="0.25"/>
    <row r="396" ht="69.95" customHeight="1" x14ac:dyDescent="0.25"/>
    <row r="397" ht="69.95" customHeight="1" x14ac:dyDescent="0.25"/>
    <row r="398" ht="69.95" customHeight="1" x14ac:dyDescent="0.25"/>
    <row r="399" ht="69.95" customHeight="1" x14ac:dyDescent="0.25"/>
    <row r="400" ht="69.95" customHeight="1" x14ac:dyDescent="0.25"/>
    <row r="401" ht="69.95" customHeight="1" x14ac:dyDescent="0.25"/>
    <row r="402" ht="69.95" customHeight="1" x14ac:dyDescent="0.25"/>
    <row r="403" ht="69.95" customHeight="1" x14ac:dyDescent="0.25"/>
    <row r="404" ht="69.95" customHeight="1" x14ac:dyDescent="0.25"/>
    <row r="405" ht="69.95" customHeight="1" x14ac:dyDescent="0.25"/>
    <row r="406" ht="69.95" customHeight="1" x14ac:dyDescent="0.25"/>
    <row r="407" ht="69.95" customHeight="1" x14ac:dyDescent="0.25"/>
    <row r="408" ht="69.95" customHeight="1" x14ac:dyDescent="0.25"/>
    <row r="409" ht="69.95" customHeight="1" x14ac:dyDescent="0.25"/>
    <row r="410" ht="69.95" customHeight="1" x14ac:dyDescent="0.25"/>
    <row r="411" ht="69.95" customHeight="1" x14ac:dyDescent="0.25"/>
    <row r="412" ht="69.95" customHeight="1" x14ac:dyDescent="0.25"/>
    <row r="413" ht="69.95" customHeight="1" x14ac:dyDescent="0.25"/>
    <row r="414" ht="69.95" customHeight="1" x14ac:dyDescent="0.25"/>
    <row r="415" ht="69.95" customHeight="1" x14ac:dyDescent="0.25"/>
    <row r="416" ht="69.95" customHeight="1" x14ac:dyDescent="0.25"/>
    <row r="417" ht="69.95" customHeight="1" x14ac:dyDescent="0.25"/>
    <row r="418" ht="69.95" customHeight="1" x14ac:dyDescent="0.25"/>
    <row r="419" ht="69.95" customHeight="1" x14ac:dyDescent="0.25"/>
    <row r="420" ht="69.95" customHeight="1" x14ac:dyDescent="0.25"/>
    <row r="421" ht="69.95" customHeight="1" x14ac:dyDescent="0.25"/>
    <row r="422" ht="69.95" customHeight="1" x14ac:dyDescent="0.25"/>
    <row r="423" ht="69.95" customHeight="1" x14ac:dyDescent="0.25"/>
    <row r="424" ht="69.95" customHeight="1" x14ac:dyDescent="0.25"/>
    <row r="425" ht="69.95" customHeight="1" x14ac:dyDescent="0.25"/>
    <row r="426" ht="69.95" customHeight="1" x14ac:dyDescent="0.25"/>
    <row r="427" ht="69.95" customHeight="1" x14ac:dyDescent="0.25"/>
    <row r="428" ht="69.95" customHeight="1" x14ac:dyDescent="0.25"/>
    <row r="429" ht="69.95" customHeight="1" x14ac:dyDescent="0.25"/>
    <row r="430" ht="69.95" customHeight="1" x14ac:dyDescent="0.25"/>
    <row r="431" ht="69.95" customHeight="1" x14ac:dyDescent="0.25"/>
    <row r="432" ht="69.95" customHeight="1" x14ac:dyDescent="0.25"/>
    <row r="433" ht="69.95" customHeight="1" x14ac:dyDescent="0.25"/>
    <row r="434" ht="69.95" customHeight="1" x14ac:dyDescent="0.25"/>
    <row r="435" ht="69.95" customHeight="1" x14ac:dyDescent="0.25"/>
    <row r="436" ht="69.95" customHeight="1" x14ac:dyDescent="0.25"/>
    <row r="437" ht="69.95" customHeight="1" x14ac:dyDescent="0.25"/>
    <row r="438" ht="69.95" customHeight="1" x14ac:dyDescent="0.25"/>
    <row r="439" ht="69.95" customHeight="1" x14ac:dyDescent="0.25"/>
    <row r="440" ht="69.95" customHeight="1" x14ac:dyDescent="0.25"/>
    <row r="441" ht="69.95" customHeight="1" x14ac:dyDescent="0.25"/>
    <row r="442" ht="69.95" customHeight="1" x14ac:dyDescent="0.25"/>
    <row r="443" ht="69.95" customHeight="1" x14ac:dyDescent="0.25"/>
    <row r="444" ht="69.95" customHeight="1" x14ac:dyDescent="0.25"/>
    <row r="445" ht="69.95" customHeight="1" x14ac:dyDescent="0.25"/>
    <row r="446" ht="69.95" customHeight="1" x14ac:dyDescent="0.25"/>
    <row r="447" ht="69.95" customHeight="1" x14ac:dyDescent="0.25"/>
    <row r="448" ht="69.95" customHeight="1" x14ac:dyDescent="0.25"/>
    <row r="449" ht="69.95" customHeight="1" x14ac:dyDescent="0.25"/>
    <row r="450" ht="69.95" customHeight="1" x14ac:dyDescent="0.25"/>
    <row r="451" ht="69.95" customHeight="1" x14ac:dyDescent="0.25"/>
    <row r="452" ht="69.95" customHeight="1" x14ac:dyDescent="0.25"/>
    <row r="453" ht="69.95" customHeight="1" x14ac:dyDescent="0.25"/>
    <row r="454" ht="69.95" customHeight="1" x14ac:dyDescent="0.25"/>
    <row r="455" ht="69.95" customHeight="1" x14ac:dyDescent="0.25"/>
    <row r="456" ht="69.95" customHeight="1" x14ac:dyDescent="0.25"/>
    <row r="457" ht="69.95" customHeight="1" x14ac:dyDescent="0.25"/>
    <row r="458" ht="69.95" customHeight="1" x14ac:dyDescent="0.25"/>
    <row r="459" ht="69.95" customHeight="1" x14ac:dyDescent="0.25"/>
    <row r="460" ht="69.95" customHeight="1" x14ac:dyDescent="0.25"/>
    <row r="461" ht="69.95" customHeight="1" x14ac:dyDescent="0.25"/>
    <row r="462" ht="69.95" customHeight="1" x14ac:dyDescent="0.25"/>
    <row r="463" ht="69.95" customHeight="1" x14ac:dyDescent="0.25"/>
    <row r="464" ht="69.95" customHeight="1" x14ac:dyDescent="0.25"/>
    <row r="465" ht="69.95" customHeight="1" x14ac:dyDescent="0.25"/>
    <row r="466" ht="69.95" customHeight="1" x14ac:dyDescent="0.25"/>
    <row r="467" ht="69.95" customHeight="1" x14ac:dyDescent="0.25"/>
    <row r="468" ht="69.95" customHeight="1" x14ac:dyDescent="0.25"/>
    <row r="469" ht="69.95" customHeight="1" x14ac:dyDescent="0.25"/>
    <row r="470" ht="69.95" customHeight="1" x14ac:dyDescent="0.25"/>
    <row r="471" ht="69.95" customHeight="1" x14ac:dyDescent="0.25"/>
    <row r="472" ht="69.95" customHeight="1" x14ac:dyDescent="0.25"/>
    <row r="473" ht="69.95" customHeight="1" x14ac:dyDescent="0.25"/>
    <row r="474" ht="69.95" customHeight="1" x14ac:dyDescent="0.25"/>
    <row r="475" ht="69.95" customHeight="1" x14ac:dyDescent="0.25"/>
    <row r="476" ht="69.95" customHeight="1" x14ac:dyDescent="0.25"/>
    <row r="477" ht="69.95" customHeight="1" x14ac:dyDescent="0.25"/>
    <row r="478" ht="69.95" customHeight="1" x14ac:dyDescent="0.25"/>
    <row r="479" ht="69.95" customHeight="1" x14ac:dyDescent="0.25"/>
    <row r="480" ht="69.95" customHeight="1" x14ac:dyDescent="0.25"/>
    <row r="481" ht="69.95" customHeight="1" x14ac:dyDescent="0.25"/>
    <row r="482" ht="69.95" customHeight="1" x14ac:dyDescent="0.25"/>
    <row r="483" ht="69.95" customHeight="1" x14ac:dyDescent="0.25"/>
    <row r="484" ht="69.95" customHeight="1" x14ac:dyDescent="0.25"/>
    <row r="485" ht="69.95" customHeight="1" x14ac:dyDescent="0.25"/>
    <row r="486" ht="69.95" customHeight="1" x14ac:dyDescent="0.25"/>
    <row r="487" ht="69.95" customHeight="1" x14ac:dyDescent="0.25"/>
    <row r="488" ht="69.95" customHeight="1" x14ac:dyDescent="0.25"/>
    <row r="489" ht="69.95" customHeight="1" x14ac:dyDescent="0.25"/>
    <row r="490" ht="69.95" customHeight="1" x14ac:dyDescent="0.25"/>
    <row r="491" ht="69.95" customHeight="1" x14ac:dyDescent="0.25"/>
    <row r="492" ht="69.95" customHeight="1" x14ac:dyDescent="0.25"/>
    <row r="493" ht="69.95" customHeight="1" x14ac:dyDescent="0.25"/>
    <row r="494" ht="69.95" customHeight="1" x14ac:dyDescent="0.25"/>
    <row r="495" ht="69.95" customHeight="1" x14ac:dyDescent="0.25"/>
    <row r="496" ht="69.95" customHeight="1" x14ac:dyDescent="0.25"/>
    <row r="497" ht="69.95" customHeight="1" x14ac:dyDescent="0.25"/>
    <row r="498" ht="69.95" customHeight="1" x14ac:dyDescent="0.25"/>
    <row r="499" ht="69.95" customHeight="1" x14ac:dyDescent="0.25"/>
    <row r="500" ht="69.95" customHeight="1" x14ac:dyDescent="0.25"/>
    <row r="501" ht="69.95" customHeight="1" x14ac:dyDescent="0.25"/>
    <row r="502" ht="69.95" customHeight="1" x14ac:dyDescent="0.25"/>
    <row r="503" ht="69.95" customHeight="1" x14ac:dyDescent="0.25"/>
    <row r="504" ht="69.95" customHeight="1" x14ac:dyDescent="0.25"/>
    <row r="505" ht="69.95" customHeight="1" x14ac:dyDescent="0.25"/>
    <row r="506" ht="69.95" customHeight="1" x14ac:dyDescent="0.25"/>
    <row r="507" ht="69.95" customHeight="1" x14ac:dyDescent="0.25"/>
    <row r="508" ht="69.95" customHeight="1" x14ac:dyDescent="0.25"/>
    <row r="509" ht="69.95" customHeight="1" x14ac:dyDescent="0.25"/>
    <row r="510" ht="69.95" customHeight="1" x14ac:dyDescent="0.25"/>
    <row r="511" ht="69.95" customHeight="1" x14ac:dyDescent="0.25"/>
    <row r="512" ht="69.95" customHeight="1" x14ac:dyDescent="0.25"/>
    <row r="513" ht="69.95" customHeight="1" x14ac:dyDescent="0.25"/>
    <row r="514" ht="69.95" customHeight="1" x14ac:dyDescent="0.25"/>
    <row r="515" ht="69.95" customHeight="1" x14ac:dyDescent="0.25"/>
    <row r="516" ht="69.95" customHeight="1" x14ac:dyDescent="0.25"/>
    <row r="517" ht="69.95" customHeight="1" x14ac:dyDescent="0.25"/>
    <row r="518" ht="69.95" customHeight="1" x14ac:dyDescent="0.25"/>
    <row r="519" ht="69.95" customHeight="1" x14ac:dyDescent="0.25"/>
    <row r="520" ht="69.95" customHeight="1" x14ac:dyDescent="0.25"/>
    <row r="521" ht="69.95" customHeight="1" x14ac:dyDescent="0.25"/>
    <row r="522" ht="69.95" customHeight="1" x14ac:dyDescent="0.25"/>
    <row r="523" ht="69.95" customHeight="1" x14ac:dyDescent="0.25"/>
    <row r="524" ht="69.95" customHeight="1" x14ac:dyDescent="0.25"/>
    <row r="525" ht="69.95" customHeight="1" x14ac:dyDescent="0.25"/>
    <row r="526" ht="69.95" customHeight="1" x14ac:dyDescent="0.25"/>
    <row r="527" ht="69.95" customHeight="1" x14ac:dyDescent="0.25"/>
    <row r="528" ht="69.95" customHeight="1" x14ac:dyDescent="0.25"/>
    <row r="529" ht="69.95" customHeight="1" x14ac:dyDescent="0.25"/>
    <row r="530" ht="69.95" customHeight="1" x14ac:dyDescent="0.25"/>
    <row r="531" ht="69.95" customHeight="1" x14ac:dyDescent="0.25"/>
    <row r="532" ht="69.95" customHeight="1" x14ac:dyDescent="0.25"/>
    <row r="533" ht="69.95" customHeight="1" x14ac:dyDescent="0.25"/>
    <row r="534" ht="69.95" customHeight="1" x14ac:dyDescent="0.25"/>
    <row r="535" ht="69.95" customHeight="1" x14ac:dyDescent="0.25"/>
    <row r="536" ht="69.95" customHeight="1" x14ac:dyDescent="0.25"/>
    <row r="537" ht="69.95" customHeight="1" x14ac:dyDescent="0.25"/>
    <row r="538" ht="69.95" customHeight="1" x14ac:dyDescent="0.25"/>
    <row r="539" ht="69.95" customHeight="1" x14ac:dyDescent="0.25"/>
    <row r="540" ht="69.95" customHeight="1" x14ac:dyDescent="0.25"/>
    <row r="541" ht="69.95" customHeight="1" x14ac:dyDescent="0.25"/>
    <row r="542" ht="69.95" customHeight="1" x14ac:dyDescent="0.25"/>
    <row r="543" ht="69.95" customHeight="1" x14ac:dyDescent="0.25"/>
    <row r="544" ht="69.95" customHeight="1" x14ac:dyDescent="0.25"/>
    <row r="545" ht="69.95" customHeight="1" x14ac:dyDescent="0.25"/>
    <row r="546" ht="69.95" customHeight="1" x14ac:dyDescent="0.25"/>
    <row r="547" ht="69.95" customHeight="1" x14ac:dyDescent="0.25"/>
    <row r="548" ht="69.95" customHeight="1" x14ac:dyDescent="0.25"/>
    <row r="549" ht="69.95" customHeight="1" x14ac:dyDescent="0.25"/>
    <row r="550" ht="69.95" customHeight="1" x14ac:dyDescent="0.25"/>
    <row r="551" ht="69.95" customHeight="1" x14ac:dyDescent="0.25"/>
    <row r="552" ht="69.95" customHeight="1" x14ac:dyDescent="0.25"/>
    <row r="553" ht="69.95" customHeight="1" x14ac:dyDescent="0.25"/>
    <row r="554" ht="69.95" customHeight="1" x14ac:dyDescent="0.25"/>
    <row r="555" ht="69.95" customHeight="1" x14ac:dyDescent="0.25"/>
    <row r="556" ht="69.95" customHeight="1" x14ac:dyDescent="0.25"/>
    <row r="557" ht="69.95" customHeight="1" x14ac:dyDescent="0.25"/>
    <row r="558" ht="69.95" customHeight="1" x14ac:dyDescent="0.25"/>
    <row r="559" ht="69.95" customHeight="1" x14ac:dyDescent="0.25"/>
    <row r="560" ht="69.95" customHeight="1" x14ac:dyDescent="0.25"/>
    <row r="561" ht="69.95" customHeight="1" x14ac:dyDescent="0.25"/>
    <row r="562" ht="69.95" customHeight="1" x14ac:dyDescent="0.25"/>
    <row r="563" ht="69.95" customHeight="1" x14ac:dyDescent="0.25"/>
    <row r="564" ht="69.95" customHeight="1" x14ac:dyDescent="0.25"/>
    <row r="565" ht="69.95" customHeight="1" x14ac:dyDescent="0.25"/>
    <row r="566" ht="69.95" customHeight="1" x14ac:dyDescent="0.25"/>
    <row r="567" ht="69.95" customHeight="1" x14ac:dyDescent="0.25"/>
    <row r="568" ht="69.95" customHeight="1" x14ac:dyDescent="0.25"/>
    <row r="569" ht="69.95" customHeight="1" x14ac:dyDescent="0.25"/>
    <row r="570" ht="69.95" customHeight="1" x14ac:dyDescent="0.25"/>
    <row r="571" ht="69.95" customHeight="1" x14ac:dyDescent="0.25"/>
    <row r="572" ht="69.95" customHeight="1" x14ac:dyDescent="0.25"/>
    <row r="573" ht="69.95" customHeight="1" x14ac:dyDescent="0.25"/>
    <row r="574" ht="69.95" customHeight="1" x14ac:dyDescent="0.25"/>
    <row r="575" ht="69.95" customHeight="1" x14ac:dyDescent="0.25"/>
    <row r="576" ht="69.95" customHeight="1" x14ac:dyDescent="0.25"/>
    <row r="577" ht="69.95" customHeight="1" x14ac:dyDescent="0.25"/>
    <row r="578" ht="69.95" customHeight="1" x14ac:dyDescent="0.25"/>
    <row r="579" ht="69.95" customHeight="1" x14ac:dyDescent="0.25"/>
    <row r="580" ht="69.95" customHeight="1" x14ac:dyDescent="0.25"/>
    <row r="581" ht="69.95" customHeight="1" x14ac:dyDescent="0.25"/>
    <row r="582" ht="69.95" customHeight="1" x14ac:dyDescent="0.25"/>
    <row r="583" ht="69.95" customHeight="1" x14ac:dyDescent="0.25"/>
    <row r="584" ht="69.95" customHeight="1" x14ac:dyDescent="0.25"/>
    <row r="585" ht="69.95" customHeight="1" x14ac:dyDescent="0.25"/>
    <row r="586" ht="69.95" customHeight="1" x14ac:dyDescent="0.25"/>
    <row r="587" ht="69.95" customHeight="1" x14ac:dyDescent="0.25"/>
    <row r="588" ht="69.95" customHeight="1" x14ac:dyDescent="0.25"/>
    <row r="589" ht="69.95" customHeight="1" x14ac:dyDescent="0.25"/>
    <row r="590" ht="69.95" customHeight="1" x14ac:dyDescent="0.25"/>
    <row r="591" ht="69.95" customHeight="1" x14ac:dyDescent="0.25"/>
    <row r="592" ht="69.95" customHeight="1" x14ac:dyDescent="0.25"/>
    <row r="593" ht="69.95" customHeight="1" x14ac:dyDescent="0.25"/>
    <row r="594" ht="69.95" customHeight="1" x14ac:dyDescent="0.25"/>
    <row r="595" ht="69.95" customHeight="1" x14ac:dyDescent="0.25"/>
    <row r="596" ht="69.95" customHeight="1" x14ac:dyDescent="0.25"/>
    <row r="597" ht="69.95" customHeight="1" x14ac:dyDescent="0.25"/>
    <row r="598" ht="69.95" customHeight="1" x14ac:dyDescent="0.25"/>
    <row r="599" ht="69.95" customHeight="1" x14ac:dyDescent="0.25"/>
    <row r="600" ht="69.95" customHeight="1" x14ac:dyDescent="0.25"/>
    <row r="601" ht="69.95" customHeight="1" x14ac:dyDescent="0.25"/>
    <row r="602" ht="69.95" customHeight="1" x14ac:dyDescent="0.25"/>
    <row r="603" ht="69.95" customHeight="1" x14ac:dyDescent="0.25"/>
    <row r="604" ht="69.95" customHeight="1" x14ac:dyDescent="0.25"/>
    <row r="605" ht="69.95" customHeight="1" x14ac:dyDescent="0.25"/>
    <row r="606" ht="69.95" customHeight="1" x14ac:dyDescent="0.25"/>
    <row r="607" ht="69.95" customHeight="1" x14ac:dyDescent="0.25"/>
    <row r="608" ht="69.95" customHeight="1" x14ac:dyDescent="0.25"/>
    <row r="609" ht="69.95" customHeight="1" x14ac:dyDescent="0.25"/>
    <row r="610" ht="69.95" customHeight="1" x14ac:dyDescent="0.25"/>
    <row r="611" ht="69.95" customHeight="1" x14ac:dyDescent="0.25"/>
    <row r="612" ht="69.95" customHeight="1" x14ac:dyDescent="0.25"/>
    <row r="613" ht="69.95" customHeight="1" x14ac:dyDescent="0.25"/>
    <row r="614" ht="69.95" customHeight="1" x14ac:dyDescent="0.25"/>
    <row r="615" ht="69.95" customHeight="1" x14ac:dyDescent="0.25"/>
    <row r="616" ht="69.95" customHeight="1" x14ac:dyDescent="0.25"/>
    <row r="617" ht="69.95" customHeight="1" x14ac:dyDescent="0.25"/>
    <row r="618" ht="69.95" customHeight="1" x14ac:dyDescent="0.25"/>
    <row r="619" ht="69.95" customHeight="1" x14ac:dyDescent="0.25"/>
    <row r="620" ht="69.95" customHeight="1" x14ac:dyDescent="0.25"/>
    <row r="621" ht="69.95" customHeight="1" x14ac:dyDescent="0.25"/>
    <row r="622" ht="69.95" customHeight="1" x14ac:dyDescent="0.25"/>
    <row r="623" ht="69.95" customHeight="1" x14ac:dyDescent="0.25"/>
    <row r="624" ht="69.95" customHeight="1" x14ac:dyDescent="0.25"/>
    <row r="625" ht="69.95" customHeight="1" x14ac:dyDescent="0.25"/>
    <row r="626" ht="69.95" customHeight="1" x14ac:dyDescent="0.25"/>
    <row r="627" ht="69.95" customHeight="1" x14ac:dyDescent="0.25"/>
    <row r="628" ht="69.95" customHeight="1" x14ac:dyDescent="0.25"/>
    <row r="629" ht="69.95" customHeight="1" x14ac:dyDescent="0.25"/>
    <row r="630" ht="69.95" customHeight="1" x14ac:dyDescent="0.25"/>
    <row r="631" ht="69.95" customHeight="1" x14ac:dyDescent="0.25"/>
    <row r="632" ht="69.95" customHeight="1" x14ac:dyDescent="0.25"/>
    <row r="633" ht="69.95" customHeight="1" x14ac:dyDescent="0.25"/>
    <row r="634" ht="69.95" customHeight="1" x14ac:dyDescent="0.25"/>
    <row r="635" ht="69.95" customHeight="1" x14ac:dyDescent="0.25"/>
    <row r="636" ht="69.95" customHeight="1" x14ac:dyDescent="0.25"/>
    <row r="637" ht="69.95" customHeight="1" x14ac:dyDescent="0.25"/>
    <row r="638" ht="69.95" customHeight="1" x14ac:dyDescent="0.25"/>
    <row r="639" ht="69.95" customHeight="1" x14ac:dyDescent="0.25"/>
    <row r="640" ht="69.95" customHeight="1" x14ac:dyDescent="0.25"/>
    <row r="641" ht="69.95" customHeight="1" x14ac:dyDescent="0.25"/>
    <row r="642" ht="69.95" customHeight="1" x14ac:dyDescent="0.25"/>
    <row r="643" ht="69.95" customHeight="1" x14ac:dyDescent="0.25"/>
    <row r="644" ht="69.95" customHeight="1" x14ac:dyDescent="0.25"/>
    <row r="645" ht="69.95" customHeight="1" x14ac:dyDescent="0.25"/>
    <row r="646" ht="69.95" customHeight="1" x14ac:dyDescent="0.25"/>
    <row r="647" ht="69.95" customHeight="1" x14ac:dyDescent="0.25"/>
    <row r="648" ht="69.95" customHeight="1" x14ac:dyDescent="0.25"/>
    <row r="649" ht="69.95" customHeight="1" x14ac:dyDescent="0.25"/>
    <row r="650" ht="69.95" customHeight="1" x14ac:dyDescent="0.25"/>
    <row r="651" ht="69.95" customHeight="1" x14ac:dyDescent="0.25"/>
    <row r="652" ht="69.95" customHeight="1" x14ac:dyDescent="0.25"/>
    <row r="653" ht="69.95" customHeight="1" x14ac:dyDescent="0.25"/>
    <row r="654" ht="69.95" customHeight="1" x14ac:dyDescent="0.25"/>
    <row r="655" ht="69.95" customHeight="1" x14ac:dyDescent="0.25"/>
    <row r="656" ht="69.95" customHeight="1" x14ac:dyDescent="0.25"/>
    <row r="657" ht="69.95" customHeight="1" x14ac:dyDescent="0.25"/>
    <row r="658" ht="69.95" customHeight="1" x14ac:dyDescent="0.25"/>
    <row r="659" ht="69.95" customHeight="1" x14ac:dyDescent="0.25"/>
    <row r="660" ht="69.95" customHeight="1" x14ac:dyDescent="0.25"/>
    <row r="661" ht="69.95" customHeight="1" x14ac:dyDescent="0.25"/>
    <row r="662" ht="69.95" customHeight="1" x14ac:dyDescent="0.25"/>
    <row r="663" ht="69.95" customHeight="1" x14ac:dyDescent="0.25"/>
    <row r="664" ht="69.95" customHeight="1" x14ac:dyDescent="0.25"/>
    <row r="665" ht="69.95" customHeight="1" x14ac:dyDescent="0.25"/>
    <row r="666" ht="69.95" customHeight="1" x14ac:dyDescent="0.25"/>
    <row r="667" ht="69.95" customHeight="1" x14ac:dyDescent="0.25"/>
    <row r="668" ht="69.95" customHeight="1" x14ac:dyDescent="0.25"/>
    <row r="669" ht="69.95" customHeight="1" x14ac:dyDescent="0.25"/>
    <row r="670" ht="69.95" customHeight="1" x14ac:dyDescent="0.25"/>
    <row r="671" ht="69.95" customHeight="1" x14ac:dyDescent="0.25"/>
    <row r="672" ht="69.95" customHeight="1" x14ac:dyDescent="0.25"/>
    <row r="673" ht="69.95" customHeight="1" x14ac:dyDescent="0.25"/>
    <row r="674" ht="69.95" customHeight="1" x14ac:dyDescent="0.25"/>
    <row r="675" ht="69.95" customHeight="1" x14ac:dyDescent="0.25"/>
    <row r="676" ht="69.95" customHeight="1" x14ac:dyDescent="0.25"/>
    <row r="677" ht="69.95" customHeight="1" x14ac:dyDescent="0.25"/>
    <row r="678" ht="69.95" customHeight="1" x14ac:dyDescent="0.25"/>
    <row r="679" ht="69.95" customHeight="1" x14ac:dyDescent="0.25"/>
    <row r="680" ht="69.95" customHeight="1" x14ac:dyDescent="0.25"/>
    <row r="681" ht="69.95" customHeight="1" x14ac:dyDescent="0.25"/>
    <row r="682" ht="69.95" customHeight="1" x14ac:dyDescent="0.25"/>
    <row r="683" ht="69.95" customHeight="1" x14ac:dyDescent="0.25"/>
    <row r="684" ht="69.95" customHeight="1" x14ac:dyDescent="0.25"/>
    <row r="685" ht="69.95" customHeight="1" x14ac:dyDescent="0.25"/>
    <row r="686" ht="69.95" customHeight="1" x14ac:dyDescent="0.25"/>
    <row r="687" ht="69.95" customHeight="1" x14ac:dyDescent="0.25"/>
    <row r="688" ht="69.95" customHeight="1" x14ac:dyDescent="0.25"/>
    <row r="689" ht="69.95" customHeight="1" x14ac:dyDescent="0.25"/>
    <row r="690" ht="69.95" customHeight="1" x14ac:dyDescent="0.25"/>
    <row r="691" ht="69.95" customHeight="1" x14ac:dyDescent="0.25"/>
    <row r="692" ht="69.95" customHeight="1" x14ac:dyDescent="0.25"/>
    <row r="693" ht="69.95" customHeight="1" x14ac:dyDescent="0.25"/>
    <row r="694" ht="69.95" customHeight="1" x14ac:dyDescent="0.25"/>
    <row r="695" ht="69.95" customHeight="1" x14ac:dyDescent="0.25"/>
    <row r="696" ht="69.95" customHeight="1" x14ac:dyDescent="0.25"/>
    <row r="697" ht="69.95" customHeight="1" x14ac:dyDescent="0.25"/>
    <row r="698" ht="69.95" customHeight="1" x14ac:dyDescent="0.25"/>
    <row r="699" ht="69.95" customHeight="1" x14ac:dyDescent="0.25"/>
    <row r="700" ht="69.95" customHeight="1" x14ac:dyDescent="0.25"/>
    <row r="701" ht="69.95" customHeight="1" x14ac:dyDescent="0.25"/>
    <row r="702" ht="69.95" customHeight="1" x14ac:dyDescent="0.25"/>
    <row r="703" ht="69.95" customHeight="1" x14ac:dyDescent="0.25"/>
    <row r="704" ht="69.95" customHeight="1" x14ac:dyDescent="0.25"/>
    <row r="705" ht="69.95" customHeight="1" x14ac:dyDescent="0.25"/>
    <row r="706" ht="69.95" customHeight="1" x14ac:dyDescent="0.25"/>
    <row r="707" ht="69.95" customHeight="1" x14ac:dyDescent="0.25"/>
    <row r="708" ht="69.95" customHeight="1" x14ac:dyDescent="0.25"/>
    <row r="709" ht="69.95" customHeight="1" x14ac:dyDescent="0.25"/>
    <row r="710" ht="69.95" customHeight="1" x14ac:dyDescent="0.25"/>
    <row r="711" ht="69.95" customHeight="1" x14ac:dyDescent="0.25"/>
    <row r="712" ht="69.95" customHeight="1" x14ac:dyDescent="0.25"/>
    <row r="713" ht="69.95" customHeight="1" x14ac:dyDescent="0.25"/>
    <row r="714" ht="69.95" customHeight="1" x14ac:dyDescent="0.25"/>
    <row r="715" ht="69.95" customHeight="1" x14ac:dyDescent="0.25"/>
    <row r="716" ht="69.95" customHeight="1" x14ac:dyDescent="0.25"/>
    <row r="717" ht="69.95" customHeight="1" x14ac:dyDescent="0.25"/>
    <row r="718" ht="69.95" customHeight="1" x14ac:dyDescent="0.25"/>
    <row r="719" ht="69.95" customHeight="1" x14ac:dyDescent="0.25"/>
    <row r="720" ht="69.95" customHeight="1" x14ac:dyDescent="0.25"/>
    <row r="721" ht="69.95" customHeight="1" x14ac:dyDescent="0.25"/>
    <row r="722" ht="69.95" customHeight="1" x14ac:dyDescent="0.25"/>
    <row r="723" ht="69.95" customHeight="1" x14ac:dyDescent="0.25"/>
    <row r="724" ht="69.95" customHeight="1" x14ac:dyDescent="0.25"/>
    <row r="725" ht="69.95" customHeight="1" x14ac:dyDescent="0.25"/>
    <row r="726" ht="69.95" customHeight="1" x14ac:dyDescent="0.25"/>
    <row r="727" ht="69.95" customHeight="1" x14ac:dyDescent="0.25"/>
    <row r="728" ht="69.95" customHeight="1" x14ac:dyDescent="0.25"/>
    <row r="729" ht="69.95" customHeight="1" x14ac:dyDescent="0.25"/>
    <row r="730" ht="69.95" customHeight="1" x14ac:dyDescent="0.25"/>
    <row r="731" ht="69.95" customHeight="1" x14ac:dyDescent="0.25"/>
    <row r="732" ht="69.95" customHeight="1" x14ac:dyDescent="0.25"/>
    <row r="733" ht="69.95" customHeight="1" x14ac:dyDescent="0.25"/>
    <row r="734" ht="69.95" customHeight="1" x14ac:dyDescent="0.25"/>
    <row r="735" ht="69.95" customHeight="1" x14ac:dyDescent="0.25"/>
    <row r="736" ht="69.95" customHeight="1" x14ac:dyDescent="0.25"/>
    <row r="737" ht="69.95" customHeight="1" x14ac:dyDescent="0.25"/>
    <row r="738" ht="69.95" customHeight="1" x14ac:dyDescent="0.25"/>
    <row r="739" ht="69.95" customHeight="1" x14ac:dyDescent="0.25"/>
    <row r="740" ht="69.95" customHeight="1" x14ac:dyDescent="0.25"/>
    <row r="741" ht="69.95" customHeight="1" x14ac:dyDescent="0.25"/>
    <row r="742" ht="69.95" customHeight="1" x14ac:dyDescent="0.25"/>
    <row r="743" ht="69.95" customHeight="1" x14ac:dyDescent="0.25"/>
    <row r="744" ht="69.95" customHeight="1" x14ac:dyDescent="0.25"/>
    <row r="745" ht="69.95" customHeight="1" x14ac:dyDescent="0.25"/>
    <row r="746" ht="69.95" customHeight="1" x14ac:dyDescent="0.25"/>
    <row r="747" ht="69.95" customHeight="1" x14ac:dyDescent="0.25"/>
    <row r="748" ht="69.95" customHeight="1" x14ac:dyDescent="0.25"/>
    <row r="749" ht="69.95" customHeight="1" x14ac:dyDescent="0.25"/>
    <row r="750" ht="69.95" customHeight="1" x14ac:dyDescent="0.25"/>
    <row r="751" ht="69.95" customHeight="1" x14ac:dyDescent="0.25"/>
    <row r="752" ht="69.95" customHeight="1" x14ac:dyDescent="0.25"/>
    <row r="753" ht="69.95" customHeight="1" x14ac:dyDescent="0.25"/>
    <row r="754" ht="69.95" customHeight="1" x14ac:dyDescent="0.25"/>
    <row r="755" ht="69.95" customHeight="1" x14ac:dyDescent="0.25"/>
    <row r="756" ht="69.95" customHeight="1" x14ac:dyDescent="0.25"/>
    <row r="757" ht="69.95" customHeight="1" x14ac:dyDescent="0.25"/>
    <row r="758" ht="69.95" customHeight="1" x14ac:dyDescent="0.25"/>
    <row r="759" ht="69.95" customHeight="1" x14ac:dyDescent="0.25"/>
    <row r="760" ht="69.95" customHeight="1" x14ac:dyDescent="0.25"/>
    <row r="761" ht="69.95" customHeight="1" x14ac:dyDescent="0.25"/>
    <row r="762" ht="69.95" customHeight="1" x14ac:dyDescent="0.25"/>
    <row r="763" ht="69.95" customHeight="1" x14ac:dyDescent="0.25"/>
    <row r="764" ht="69.95" customHeight="1" x14ac:dyDescent="0.25"/>
    <row r="765" ht="69.95" customHeight="1" x14ac:dyDescent="0.25"/>
    <row r="766" ht="69.95" customHeight="1" x14ac:dyDescent="0.25"/>
    <row r="767" ht="69.95" customHeight="1" x14ac:dyDescent="0.25"/>
    <row r="768" ht="69.95" customHeight="1" x14ac:dyDescent="0.25"/>
    <row r="769" ht="69.95" customHeight="1" x14ac:dyDescent="0.25"/>
    <row r="770" ht="69.95" customHeight="1" x14ac:dyDescent="0.25"/>
    <row r="771" ht="69.95" customHeight="1" x14ac:dyDescent="0.25"/>
    <row r="772" ht="69.95" customHeight="1" x14ac:dyDescent="0.25"/>
    <row r="773" ht="69.95" customHeight="1" x14ac:dyDescent="0.25"/>
    <row r="774" ht="69.95" customHeight="1" x14ac:dyDescent="0.25"/>
    <row r="775" ht="69.95" customHeight="1" x14ac:dyDescent="0.25"/>
    <row r="776" ht="69.95" customHeight="1" x14ac:dyDescent="0.25"/>
    <row r="777" ht="69.95" customHeight="1" x14ac:dyDescent="0.25"/>
    <row r="778" ht="69.95" customHeight="1" x14ac:dyDescent="0.25"/>
    <row r="779" ht="69.95" customHeight="1" x14ac:dyDescent="0.25"/>
    <row r="780" ht="69.95" customHeight="1" x14ac:dyDescent="0.25"/>
    <row r="781" ht="69.95" customHeight="1" x14ac:dyDescent="0.25"/>
    <row r="782" ht="69.95" customHeight="1" x14ac:dyDescent="0.25"/>
    <row r="783" ht="69.95" customHeight="1" x14ac:dyDescent="0.25"/>
    <row r="784" ht="69.95" customHeight="1" x14ac:dyDescent="0.25"/>
    <row r="785" ht="69.95" customHeight="1" x14ac:dyDescent="0.25"/>
    <row r="786" ht="69.95" customHeight="1" x14ac:dyDescent="0.25"/>
    <row r="787" ht="69.95" customHeight="1" x14ac:dyDescent="0.25"/>
    <row r="788" ht="69.95" customHeight="1" x14ac:dyDescent="0.25"/>
    <row r="789" ht="69.95" customHeight="1" x14ac:dyDescent="0.25"/>
    <row r="790" ht="69.95" customHeight="1" x14ac:dyDescent="0.25"/>
    <row r="791" ht="69.95" customHeight="1" x14ac:dyDescent="0.25"/>
    <row r="792" ht="69.95" customHeight="1" x14ac:dyDescent="0.25"/>
    <row r="793" ht="69.95" customHeight="1" x14ac:dyDescent="0.25"/>
    <row r="794" ht="69.95" customHeight="1" x14ac:dyDescent="0.25"/>
    <row r="795" ht="69.95" customHeight="1" x14ac:dyDescent="0.25"/>
    <row r="796" ht="69.95" customHeight="1" x14ac:dyDescent="0.25"/>
    <row r="797" ht="69.95" customHeight="1" x14ac:dyDescent="0.25"/>
    <row r="798" ht="69.95" customHeight="1" x14ac:dyDescent="0.25"/>
    <row r="799" ht="69.95" customHeight="1" x14ac:dyDescent="0.25"/>
    <row r="800" ht="69.95" customHeight="1" x14ac:dyDescent="0.25"/>
    <row r="801" ht="69.95" customHeight="1" x14ac:dyDescent="0.25"/>
    <row r="802" ht="69.95" customHeight="1" x14ac:dyDescent="0.25"/>
    <row r="803" ht="69.95" customHeight="1" x14ac:dyDescent="0.25"/>
    <row r="804" ht="69.95" customHeight="1" x14ac:dyDescent="0.25"/>
    <row r="805" ht="69.95" customHeight="1" x14ac:dyDescent="0.25"/>
    <row r="806" ht="69.95" customHeight="1" x14ac:dyDescent="0.25"/>
    <row r="807" ht="69.95" customHeight="1" x14ac:dyDescent="0.25"/>
    <row r="808" ht="69.95" customHeight="1" x14ac:dyDescent="0.25"/>
    <row r="809" ht="69.95" customHeight="1" x14ac:dyDescent="0.25"/>
    <row r="810" ht="69.95" customHeight="1" x14ac:dyDescent="0.25"/>
    <row r="811" ht="69.95" customHeight="1" x14ac:dyDescent="0.25"/>
    <row r="812" ht="69.95" customHeight="1" x14ac:dyDescent="0.25"/>
    <row r="813" ht="69.95" customHeight="1" x14ac:dyDescent="0.25"/>
    <row r="814" ht="69.95" customHeight="1" x14ac:dyDescent="0.25"/>
    <row r="815" ht="69.95" customHeight="1" x14ac:dyDescent="0.25"/>
    <row r="816" ht="69.95" customHeight="1" x14ac:dyDescent="0.25"/>
    <row r="817" ht="69.95" customHeight="1" x14ac:dyDescent="0.25"/>
    <row r="818" ht="69.95" customHeight="1" x14ac:dyDescent="0.25"/>
    <row r="819" ht="69.95" customHeight="1" x14ac:dyDescent="0.25"/>
    <row r="820" ht="69.95" customHeight="1" x14ac:dyDescent="0.25"/>
    <row r="821" ht="69.95" customHeight="1" x14ac:dyDescent="0.25"/>
    <row r="822" ht="69.95" customHeight="1" x14ac:dyDescent="0.25"/>
    <row r="823" ht="69.95" customHeight="1" x14ac:dyDescent="0.25"/>
    <row r="824" ht="69.95" customHeight="1" x14ac:dyDescent="0.25"/>
    <row r="825" ht="69.95" customHeight="1" x14ac:dyDescent="0.25"/>
    <row r="826" ht="69.95" customHeight="1" x14ac:dyDescent="0.25"/>
    <row r="827" ht="69.95" customHeight="1" x14ac:dyDescent="0.25"/>
    <row r="828" ht="69.95" customHeight="1" x14ac:dyDescent="0.25"/>
    <row r="829" ht="69.95" customHeight="1" x14ac:dyDescent="0.25"/>
    <row r="830" ht="69.95" customHeight="1" x14ac:dyDescent="0.25"/>
    <row r="831" ht="69.95" customHeight="1" x14ac:dyDescent="0.25"/>
    <row r="832" ht="69.95" customHeight="1" x14ac:dyDescent="0.25"/>
    <row r="833" ht="69.95" customHeight="1" x14ac:dyDescent="0.25"/>
    <row r="834" ht="69.95" customHeight="1" x14ac:dyDescent="0.25"/>
    <row r="835" ht="69.95" customHeight="1" x14ac:dyDescent="0.25"/>
    <row r="836" ht="69.95" customHeight="1" x14ac:dyDescent="0.25"/>
    <row r="837" ht="69.95" customHeight="1" x14ac:dyDescent="0.25"/>
    <row r="838" ht="69.95" customHeight="1" x14ac:dyDescent="0.25"/>
    <row r="839" ht="69.95" customHeight="1" x14ac:dyDescent="0.25"/>
    <row r="840" ht="69.95" customHeight="1" x14ac:dyDescent="0.25"/>
    <row r="841" ht="69.95" customHeight="1" x14ac:dyDescent="0.25"/>
    <row r="842" ht="69.95" customHeight="1" x14ac:dyDescent="0.25"/>
    <row r="843" ht="69.95" customHeight="1" x14ac:dyDescent="0.25"/>
    <row r="844" ht="69.95" customHeight="1" x14ac:dyDescent="0.25"/>
    <row r="845" ht="69.95" customHeight="1" x14ac:dyDescent="0.25"/>
    <row r="846" ht="69.95" customHeight="1" x14ac:dyDescent="0.25"/>
    <row r="847" ht="69.95" customHeight="1" x14ac:dyDescent="0.25"/>
    <row r="848" ht="69.95" customHeight="1" x14ac:dyDescent="0.25"/>
    <row r="849" ht="69.95" customHeight="1" x14ac:dyDescent="0.25"/>
    <row r="850" ht="69.95" customHeight="1" x14ac:dyDescent="0.25"/>
    <row r="851" ht="69.95" customHeight="1" x14ac:dyDescent="0.25"/>
    <row r="852" ht="69.95" customHeight="1" x14ac:dyDescent="0.25"/>
    <row r="853" ht="69.95" customHeight="1" x14ac:dyDescent="0.25"/>
    <row r="854" ht="69.95" customHeight="1" x14ac:dyDescent="0.25"/>
    <row r="855" ht="69.95" customHeight="1" x14ac:dyDescent="0.25"/>
    <row r="856" ht="69.95" customHeight="1" x14ac:dyDescent="0.25"/>
    <row r="857" ht="69.95" customHeight="1" x14ac:dyDescent="0.25"/>
    <row r="858" ht="69.95" customHeight="1" x14ac:dyDescent="0.25"/>
    <row r="859" ht="69.95" customHeight="1" x14ac:dyDescent="0.25"/>
    <row r="860" ht="69.95" customHeight="1" x14ac:dyDescent="0.25"/>
    <row r="861" ht="69.95" customHeight="1" x14ac:dyDescent="0.25"/>
    <row r="862" ht="69.95" customHeight="1" x14ac:dyDescent="0.25"/>
    <row r="863" ht="69.95" customHeight="1" x14ac:dyDescent="0.25"/>
    <row r="864" ht="69.95" customHeight="1" x14ac:dyDescent="0.25"/>
    <row r="865" ht="69.95" customHeight="1" x14ac:dyDescent="0.25"/>
    <row r="866" ht="69.95" customHeight="1" x14ac:dyDescent="0.25"/>
    <row r="867" ht="69.95" customHeight="1" x14ac:dyDescent="0.25"/>
    <row r="868" ht="69.95" customHeight="1" x14ac:dyDescent="0.25"/>
    <row r="869" ht="69.95" customHeight="1" x14ac:dyDescent="0.25"/>
    <row r="870" ht="69.95" customHeight="1" x14ac:dyDescent="0.25"/>
    <row r="871" ht="69.95" customHeight="1" x14ac:dyDescent="0.25"/>
    <row r="872" ht="69.95" customHeight="1" x14ac:dyDescent="0.25"/>
    <row r="873" ht="69.95" customHeight="1" x14ac:dyDescent="0.25"/>
    <row r="874" ht="69.95" customHeight="1" x14ac:dyDescent="0.25"/>
    <row r="875" ht="69.95" customHeight="1" x14ac:dyDescent="0.25"/>
    <row r="876" ht="69.95" customHeight="1" x14ac:dyDescent="0.25"/>
    <row r="877" ht="69.95" customHeight="1" x14ac:dyDescent="0.25"/>
    <row r="878" ht="69.95" customHeight="1" x14ac:dyDescent="0.25"/>
    <row r="879" ht="69.95" customHeight="1" x14ac:dyDescent="0.25"/>
    <row r="880" ht="69.95" customHeight="1" x14ac:dyDescent="0.25"/>
    <row r="881" ht="69.95" customHeight="1" x14ac:dyDescent="0.25"/>
    <row r="882" ht="69.95" customHeight="1" x14ac:dyDescent="0.25"/>
    <row r="883" ht="69.95" customHeight="1" x14ac:dyDescent="0.25"/>
    <row r="884" ht="69.95" customHeight="1" x14ac:dyDescent="0.25"/>
    <row r="885" ht="69.95" customHeight="1" x14ac:dyDescent="0.25"/>
    <row r="886" ht="69.95" customHeight="1" x14ac:dyDescent="0.25"/>
    <row r="887" ht="69.95" customHeight="1" x14ac:dyDescent="0.25"/>
    <row r="888" ht="69.95" customHeight="1" x14ac:dyDescent="0.25"/>
    <row r="889" ht="69.95" customHeight="1" x14ac:dyDescent="0.25"/>
    <row r="890" ht="69.95" customHeight="1" x14ac:dyDescent="0.25"/>
    <row r="891" ht="69.95" customHeight="1" x14ac:dyDescent="0.25"/>
    <row r="892" ht="69.95" customHeight="1" x14ac:dyDescent="0.25"/>
    <row r="893" ht="69.95" customHeight="1" x14ac:dyDescent="0.25"/>
    <row r="894" ht="69.95" customHeight="1" x14ac:dyDescent="0.25"/>
    <row r="895" ht="69.95" customHeight="1" x14ac:dyDescent="0.25"/>
    <row r="896" ht="69.95" customHeight="1" x14ac:dyDescent="0.25"/>
    <row r="897" ht="69.95" customHeight="1" x14ac:dyDescent="0.25"/>
    <row r="898" ht="69.95" customHeight="1" x14ac:dyDescent="0.25"/>
    <row r="899" ht="69.95" customHeight="1" x14ac:dyDescent="0.25"/>
    <row r="900" ht="69.95" customHeight="1" x14ac:dyDescent="0.25"/>
    <row r="901" ht="69.95" customHeight="1" x14ac:dyDescent="0.25"/>
    <row r="902" ht="69.95" customHeight="1" x14ac:dyDescent="0.25"/>
    <row r="903" ht="69.95" customHeight="1" x14ac:dyDescent="0.25"/>
    <row r="904" ht="69.95" customHeight="1" x14ac:dyDescent="0.25"/>
    <row r="905" ht="69.95" customHeight="1" x14ac:dyDescent="0.25"/>
    <row r="906" ht="69.95" customHeight="1" x14ac:dyDescent="0.25"/>
    <row r="907" ht="69.95" customHeight="1" x14ac:dyDescent="0.25"/>
    <row r="908" ht="69.95" customHeight="1" x14ac:dyDescent="0.25"/>
    <row r="909" ht="69.95" customHeight="1" x14ac:dyDescent="0.25"/>
    <row r="910" ht="69.95" customHeight="1" x14ac:dyDescent="0.25"/>
    <row r="911" ht="69.95" customHeight="1" x14ac:dyDescent="0.25"/>
    <row r="912" ht="69.95" customHeight="1" x14ac:dyDescent="0.25"/>
    <row r="913" ht="69.95" customHeight="1" x14ac:dyDescent="0.25"/>
    <row r="914" ht="69.95" customHeight="1" x14ac:dyDescent="0.25"/>
    <row r="915" ht="69.95" customHeight="1" x14ac:dyDescent="0.25"/>
    <row r="916" ht="69.95" customHeight="1" x14ac:dyDescent="0.25"/>
    <row r="917" ht="69.95" customHeight="1" x14ac:dyDescent="0.25"/>
    <row r="918" ht="69.95" customHeight="1" x14ac:dyDescent="0.25"/>
    <row r="919" ht="69.95" customHeight="1" x14ac:dyDescent="0.25"/>
    <row r="920" ht="69.95" customHeight="1" x14ac:dyDescent="0.25"/>
    <row r="921" ht="69.95" customHeight="1" x14ac:dyDescent="0.25"/>
    <row r="922" ht="69.95" customHeight="1" x14ac:dyDescent="0.25"/>
    <row r="923" ht="69.95" customHeight="1" x14ac:dyDescent="0.25"/>
    <row r="924" ht="69.95" customHeight="1" x14ac:dyDescent="0.25"/>
    <row r="925" ht="69.95" customHeight="1" x14ac:dyDescent="0.25"/>
    <row r="926" ht="69.95" customHeight="1" x14ac:dyDescent="0.25"/>
    <row r="927" ht="69.95" customHeight="1" x14ac:dyDescent="0.25"/>
    <row r="928" ht="69.95" customHeight="1" x14ac:dyDescent="0.25"/>
    <row r="929" ht="69.95" customHeight="1" x14ac:dyDescent="0.25"/>
    <row r="930" ht="69.95" customHeight="1" x14ac:dyDescent="0.25"/>
    <row r="931" ht="69.95" customHeight="1" x14ac:dyDescent="0.25"/>
    <row r="932" ht="69.95" customHeight="1" x14ac:dyDescent="0.25"/>
    <row r="933" ht="69.95" customHeight="1" x14ac:dyDescent="0.25"/>
    <row r="934" ht="69.95" customHeight="1" x14ac:dyDescent="0.25"/>
    <row r="935" ht="69.95" customHeight="1" x14ac:dyDescent="0.25"/>
    <row r="936" ht="69.95" customHeight="1" x14ac:dyDescent="0.25"/>
    <row r="937" ht="69.95" customHeight="1" x14ac:dyDescent="0.25"/>
    <row r="938" ht="69.95" customHeight="1" x14ac:dyDescent="0.25"/>
    <row r="939" ht="69.95" customHeight="1" x14ac:dyDescent="0.25"/>
    <row r="940" ht="69.95" customHeight="1" x14ac:dyDescent="0.25"/>
    <row r="941" ht="69.95" customHeight="1" x14ac:dyDescent="0.25"/>
    <row r="942" ht="69.95" customHeight="1" x14ac:dyDescent="0.25"/>
    <row r="943" ht="69.95" customHeight="1" x14ac:dyDescent="0.25"/>
    <row r="944" ht="69.95" customHeight="1" x14ac:dyDescent="0.25"/>
    <row r="945" ht="69.95" customHeight="1" x14ac:dyDescent="0.25"/>
    <row r="946" ht="69.95" customHeight="1" x14ac:dyDescent="0.25"/>
    <row r="947" ht="69.95" customHeight="1" x14ac:dyDescent="0.25"/>
    <row r="948" ht="69.95" customHeight="1" x14ac:dyDescent="0.25"/>
    <row r="949" ht="69.95" customHeight="1" x14ac:dyDescent="0.25"/>
    <row r="950" ht="69.95" customHeight="1" x14ac:dyDescent="0.25"/>
    <row r="951" ht="69.95" customHeight="1" x14ac:dyDescent="0.25"/>
    <row r="952" ht="69.95" customHeight="1" x14ac:dyDescent="0.25"/>
    <row r="953" ht="69.95" customHeight="1" x14ac:dyDescent="0.25"/>
    <row r="954" ht="69.95" customHeight="1" x14ac:dyDescent="0.25"/>
    <row r="955" ht="69.95" customHeight="1" x14ac:dyDescent="0.25"/>
    <row r="956" ht="69.95" customHeight="1" x14ac:dyDescent="0.25"/>
    <row r="957" ht="69.95" customHeight="1" x14ac:dyDescent="0.25"/>
    <row r="958" ht="69.95" customHeight="1" x14ac:dyDescent="0.25"/>
    <row r="959" ht="69.95" customHeight="1" x14ac:dyDescent="0.25"/>
    <row r="960" ht="69.95" customHeight="1" x14ac:dyDescent="0.25"/>
    <row r="961" ht="69.95" customHeight="1" x14ac:dyDescent="0.25"/>
    <row r="962" ht="69.95" customHeight="1" x14ac:dyDescent="0.25"/>
    <row r="963" ht="69.95" customHeight="1" x14ac:dyDescent="0.25"/>
    <row r="964" ht="69.95" customHeight="1" x14ac:dyDescent="0.25"/>
    <row r="965" ht="69.95" customHeight="1" x14ac:dyDescent="0.25"/>
    <row r="966" ht="69.95" customHeight="1" x14ac:dyDescent="0.25"/>
    <row r="967" ht="69.95" customHeight="1" x14ac:dyDescent="0.25"/>
    <row r="968" ht="69.95" customHeight="1" x14ac:dyDescent="0.25"/>
    <row r="969" ht="69.95" customHeight="1" x14ac:dyDescent="0.25"/>
    <row r="970" ht="69.95" customHeight="1" x14ac:dyDescent="0.25"/>
    <row r="971" ht="69.95" customHeight="1" x14ac:dyDescent="0.25"/>
    <row r="972" ht="69.95" customHeight="1" x14ac:dyDescent="0.25"/>
    <row r="973" ht="69.95" customHeight="1" x14ac:dyDescent="0.25"/>
    <row r="974" ht="69.95" customHeight="1" x14ac:dyDescent="0.25"/>
    <row r="975" ht="69.95" customHeight="1" x14ac:dyDescent="0.25"/>
    <row r="976" ht="69.95" customHeight="1" x14ac:dyDescent="0.25"/>
    <row r="977" ht="69.95" customHeight="1" x14ac:dyDescent="0.25"/>
    <row r="978" ht="69.95" customHeight="1" x14ac:dyDescent="0.25"/>
    <row r="979" ht="69.95" customHeight="1" x14ac:dyDescent="0.25"/>
    <row r="980" ht="69.95" customHeight="1" x14ac:dyDescent="0.25"/>
    <row r="981" ht="69.95" customHeight="1" x14ac:dyDescent="0.25"/>
    <row r="982" ht="69.95" customHeight="1" x14ac:dyDescent="0.25"/>
    <row r="983" ht="69.95" customHeight="1" x14ac:dyDescent="0.25"/>
    <row r="984" ht="69.95" customHeight="1" x14ac:dyDescent="0.25"/>
    <row r="985" ht="69.95" customHeight="1" x14ac:dyDescent="0.25"/>
    <row r="986" ht="69.95" customHeight="1" x14ac:dyDescent="0.25"/>
    <row r="987" ht="69.95" customHeight="1" x14ac:dyDescent="0.25"/>
    <row r="988" ht="69.95" customHeight="1" x14ac:dyDescent="0.25"/>
    <row r="989" ht="69.95" customHeight="1" x14ac:dyDescent="0.25"/>
    <row r="990" ht="69.95" customHeight="1" x14ac:dyDescent="0.25"/>
    <row r="991" ht="69.95" customHeight="1" x14ac:dyDescent="0.25"/>
    <row r="992" ht="69.95" customHeight="1" x14ac:dyDescent="0.25"/>
    <row r="993" ht="69.95" customHeight="1" x14ac:dyDescent="0.25"/>
    <row r="994" ht="69.95" customHeight="1" x14ac:dyDescent="0.25"/>
    <row r="995" ht="69.95" customHeight="1" x14ac:dyDescent="0.25"/>
    <row r="996" ht="69.95" customHeight="1" x14ac:dyDescent="0.25"/>
    <row r="997" ht="69.95" customHeight="1" x14ac:dyDescent="0.25"/>
    <row r="998" ht="69.95" customHeight="1" x14ac:dyDescent="0.25"/>
    <row r="999" ht="69.95" customHeight="1" x14ac:dyDescent="0.25"/>
    <row r="1000" ht="69.95" customHeight="1" x14ac:dyDescent="0.25"/>
    <row r="1001" ht="69.95" customHeight="1" x14ac:dyDescent="0.25"/>
    <row r="1002" ht="69.95" customHeight="1" x14ac:dyDescent="0.25"/>
    <row r="1003" ht="69.95" customHeight="1" x14ac:dyDescent="0.25"/>
    <row r="1004" ht="69.95" customHeight="1" x14ac:dyDescent="0.25"/>
    <row r="1005" ht="69.95" customHeight="1" x14ac:dyDescent="0.25"/>
    <row r="1006" ht="69.95" customHeight="1" x14ac:dyDescent="0.25"/>
    <row r="1007" ht="69.95" customHeight="1" x14ac:dyDescent="0.25"/>
    <row r="1008" ht="69.95" customHeight="1" x14ac:dyDescent="0.25"/>
    <row r="1009" ht="69.95" customHeight="1" x14ac:dyDescent="0.25"/>
    <row r="1010" ht="69.95" customHeight="1" x14ac:dyDescent="0.25"/>
    <row r="1011" ht="69.95" customHeight="1" x14ac:dyDescent="0.25"/>
    <row r="1012" ht="69.95" customHeight="1" x14ac:dyDescent="0.25"/>
    <row r="1013" ht="69.95" customHeight="1" x14ac:dyDescent="0.25"/>
    <row r="1014" ht="69.95" customHeight="1" x14ac:dyDescent="0.25"/>
    <row r="1015" ht="69.95" customHeight="1" x14ac:dyDescent="0.25"/>
    <row r="1016" ht="69.95" customHeight="1" x14ac:dyDescent="0.25"/>
    <row r="1017" ht="69.95" customHeight="1" x14ac:dyDescent="0.25"/>
    <row r="1018" ht="69.95" customHeight="1" x14ac:dyDescent="0.25"/>
    <row r="1019" ht="69.95" customHeight="1" x14ac:dyDescent="0.25"/>
    <row r="1020" ht="69.95" customHeight="1" x14ac:dyDescent="0.25"/>
    <row r="1021" ht="69.95" customHeight="1" x14ac:dyDescent="0.25"/>
    <row r="1022" ht="69.95" customHeight="1" x14ac:dyDescent="0.25"/>
    <row r="1023" ht="69.95" customHeight="1" x14ac:dyDescent="0.25"/>
    <row r="1024" ht="69.95" customHeight="1" x14ac:dyDescent="0.25"/>
    <row r="1025" ht="69.95" customHeight="1" x14ac:dyDescent="0.25"/>
    <row r="1026" ht="69.95" customHeight="1" x14ac:dyDescent="0.25"/>
    <row r="1027" ht="69.95" customHeight="1" x14ac:dyDescent="0.25"/>
    <row r="1028" ht="69.95" customHeight="1" x14ac:dyDescent="0.25"/>
    <row r="1029" ht="69.95" customHeight="1" x14ac:dyDescent="0.25"/>
    <row r="1030" ht="69.95" customHeight="1" x14ac:dyDescent="0.25"/>
    <row r="1031" ht="69.95" customHeight="1" x14ac:dyDescent="0.25"/>
    <row r="1032" ht="69.95" customHeight="1" x14ac:dyDescent="0.25"/>
    <row r="1033" ht="69.95" customHeight="1" x14ac:dyDescent="0.25"/>
    <row r="1034" ht="69.95" customHeight="1" x14ac:dyDescent="0.25"/>
    <row r="1035" ht="69.95" customHeight="1" x14ac:dyDescent="0.25"/>
    <row r="1036" ht="69.95" customHeight="1" x14ac:dyDescent="0.25"/>
    <row r="1037" ht="69.95" customHeight="1" x14ac:dyDescent="0.25"/>
    <row r="1038" ht="69.95" customHeight="1" x14ac:dyDescent="0.25"/>
    <row r="1039" ht="69.95" customHeight="1" x14ac:dyDescent="0.25"/>
    <row r="1040" ht="69.95" customHeight="1" x14ac:dyDescent="0.25"/>
    <row r="1041" ht="69.95" customHeight="1" x14ac:dyDescent="0.25"/>
    <row r="1042" ht="69.95" customHeight="1" x14ac:dyDescent="0.25"/>
    <row r="1043" ht="69.95" customHeight="1" x14ac:dyDescent="0.25"/>
    <row r="1044" ht="69.95" customHeight="1" x14ac:dyDescent="0.25"/>
    <row r="1045" ht="69.95" customHeight="1" x14ac:dyDescent="0.25"/>
    <row r="1046" ht="69.95" customHeight="1" x14ac:dyDescent="0.25"/>
    <row r="1047" ht="69.95" customHeight="1" x14ac:dyDescent="0.25"/>
    <row r="1048" ht="69.95" customHeight="1" x14ac:dyDescent="0.25"/>
    <row r="1049" ht="69.95" customHeight="1" x14ac:dyDescent="0.25"/>
    <row r="1050" ht="69.95" customHeight="1" x14ac:dyDescent="0.25"/>
    <row r="1051" ht="69.95" customHeight="1" x14ac:dyDescent="0.25"/>
    <row r="1052" ht="69.95" customHeight="1" x14ac:dyDescent="0.25"/>
    <row r="1053" ht="69.95" customHeight="1" x14ac:dyDescent="0.25"/>
    <row r="1054" ht="69.95" customHeight="1" x14ac:dyDescent="0.25"/>
    <row r="1055" ht="69.95" customHeight="1" x14ac:dyDescent="0.25"/>
    <row r="1056" ht="69.95" customHeight="1" x14ac:dyDescent="0.25"/>
    <row r="1057" ht="69.95" customHeight="1" x14ac:dyDescent="0.25"/>
    <row r="1058" ht="69.95" customHeight="1" x14ac:dyDescent="0.25"/>
    <row r="1059" ht="69.95" customHeight="1" x14ac:dyDescent="0.25"/>
    <row r="1060" ht="69.95" customHeight="1" x14ac:dyDescent="0.25"/>
    <row r="1061" ht="69.95" customHeight="1" x14ac:dyDescent="0.25"/>
    <row r="1062" ht="69.95" customHeight="1" x14ac:dyDescent="0.25"/>
    <row r="1063" ht="69.95" customHeight="1" x14ac:dyDescent="0.25"/>
    <row r="1064" ht="69.95" customHeight="1" x14ac:dyDescent="0.25"/>
    <row r="1065" ht="69.95" customHeight="1" x14ac:dyDescent="0.25"/>
    <row r="1066" ht="69.95" customHeight="1" x14ac:dyDescent="0.25"/>
    <row r="1067" ht="69.95" customHeight="1" x14ac:dyDescent="0.25"/>
    <row r="1068" ht="69.95" customHeight="1" x14ac:dyDescent="0.25"/>
    <row r="1069" ht="69.95" customHeight="1" x14ac:dyDescent="0.25"/>
    <row r="1070" ht="69.95" customHeight="1" x14ac:dyDescent="0.25"/>
    <row r="1071" ht="69.95" customHeight="1" x14ac:dyDescent="0.25"/>
    <row r="1072" ht="69.95" customHeight="1" x14ac:dyDescent="0.25"/>
    <row r="1073" ht="69.95" customHeight="1" x14ac:dyDescent="0.25"/>
    <row r="1074" ht="69.95" customHeight="1" x14ac:dyDescent="0.25"/>
    <row r="1075" ht="69.95" customHeight="1" x14ac:dyDescent="0.25"/>
    <row r="1076" ht="69.95" customHeight="1" x14ac:dyDescent="0.25"/>
    <row r="1077" ht="69.95" customHeight="1" x14ac:dyDescent="0.25"/>
    <row r="1078" ht="69.95" customHeight="1" x14ac:dyDescent="0.25"/>
    <row r="1079" ht="69.95" customHeight="1" x14ac:dyDescent="0.25"/>
    <row r="1080" ht="69.95" customHeight="1" x14ac:dyDescent="0.25"/>
    <row r="1081" ht="69.95" customHeight="1" x14ac:dyDescent="0.25"/>
    <row r="1082" ht="69.95" customHeight="1" x14ac:dyDescent="0.25"/>
    <row r="1083" ht="69.95" customHeight="1" x14ac:dyDescent="0.25"/>
    <row r="1084" ht="69.95" customHeight="1" x14ac:dyDescent="0.25"/>
    <row r="1085" ht="69.95" customHeight="1" x14ac:dyDescent="0.25"/>
    <row r="1086" ht="69.95" customHeight="1" x14ac:dyDescent="0.25"/>
    <row r="1087" ht="69.95" customHeight="1" x14ac:dyDescent="0.25"/>
    <row r="1088" ht="69.95" customHeight="1" x14ac:dyDescent="0.25"/>
    <row r="1089" ht="69.95" customHeight="1" x14ac:dyDescent="0.25"/>
    <row r="1090" ht="69.95" customHeight="1" x14ac:dyDescent="0.25"/>
    <row r="1091" ht="69.95" customHeight="1" x14ac:dyDescent="0.25"/>
    <row r="1092" ht="69.95" customHeight="1" x14ac:dyDescent="0.25"/>
    <row r="1093" ht="69.95" customHeight="1" x14ac:dyDescent="0.25"/>
    <row r="1094" ht="69.95" customHeight="1" x14ac:dyDescent="0.25"/>
    <row r="1095" ht="69.95" customHeight="1" x14ac:dyDescent="0.25"/>
    <row r="1096" ht="69.95" customHeight="1" x14ac:dyDescent="0.25"/>
    <row r="1097" ht="69.95" customHeight="1" x14ac:dyDescent="0.25"/>
    <row r="1098" ht="69.95" customHeight="1" x14ac:dyDescent="0.25"/>
    <row r="1099" ht="69.95" customHeight="1" x14ac:dyDescent="0.25"/>
    <row r="1100" ht="69.95" customHeight="1" x14ac:dyDescent="0.25"/>
    <row r="1101" ht="69.95" customHeight="1" x14ac:dyDescent="0.25"/>
    <row r="1102" ht="69.95" customHeight="1" x14ac:dyDescent="0.25"/>
    <row r="1103" ht="69.95" customHeight="1" x14ac:dyDescent="0.25"/>
    <row r="1104" ht="69.95" customHeight="1" x14ac:dyDescent="0.25"/>
    <row r="1105" ht="69.95" customHeight="1" x14ac:dyDescent="0.25"/>
    <row r="1106" ht="69.95" customHeight="1" x14ac:dyDescent="0.25"/>
    <row r="1107" ht="69.95" customHeight="1" x14ac:dyDescent="0.25"/>
    <row r="1108" ht="69.95" customHeight="1" x14ac:dyDescent="0.25"/>
    <row r="1109" ht="69.95" customHeight="1" x14ac:dyDescent="0.25"/>
    <row r="1110" ht="69.95" customHeight="1" x14ac:dyDescent="0.25"/>
    <row r="1111" ht="69.95" customHeight="1" x14ac:dyDescent="0.25"/>
    <row r="1112" ht="69.95" customHeight="1" x14ac:dyDescent="0.25"/>
    <row r="1113" ht="69.95" customHeight="1" x14ac:dyDescent="0.25"/>
    <row r="1114" ht="69.95" customHeight="1" x14ac:dyDescent="0.25"/>
    <row r="1115" ht="69.95" customHeight="1" x14ac:dyDescent="0.25"/>
    <row r="1116" ht="69.95" customHeight="1" x14ac:dyDescent="0.25"/>
    <row r="1117" ht="69.95" customHeight="1" x14ac:dyDescent="0.25"/>
    <row r="1118" ht="69.95" customHeight="1" x14ac:dyDescent="0.25"/>
    <row r="1119" ht="69.95" customHeight="1" x14ac:dyDescent="0.25"/>
    <row r="1120" ht="69.95" customHeight="1" x14ac:dyDescent="0.25"/>
    <row r="1121" ht="69.95" customHeight="1" x14ac:dyDescent="0.25"/>
    <row r="1122" ht="69.95" customHeight="1" x14ac:dyDescent="0.25"/>
    <row r="1123" ht="69.95" customHeight="1" x14ac:dyDescent="0.25"/>
    <row r="1124" ht="69.95" customHeight="1" x14ac:dyDescent="0.25"/>
    <row r="1125" ht="69.95" customHeight="1" x14ac:dyDescent="0.25"/>
    <row r="1126" ht="69.95" customHeight="1" x14ac:dyDescent="0.25"/>
    <row r="1127" ht="69.95" customHeight="1" x14ac:dyDescent="0.25"/>
    <row r="1128" ht="69.95" customHeight="1" x14ac:dyDescent="0.25"/>
    <row r="1129" ht="69.95" customHeight="1" x14ac:dyDescent="0.25"/>
    <row r="1130" ht="69.95" customHeight="1" x14ac:dyDescent="0.25"/>
    <row r="1131" ht="69.95" customHeight="1" x14ac:dyDescent="0.25"/>
    <row r="1132" ht="69.95" customHeight="1" x14ac:dyDescent="0.25"/>
    <row r="1133" ht="69.95" customHeight="1" x14ac:dyDescent="0.25"/>
    <row r="1134" ht="69.95" customHeight="1" x14ac:dyDescent="0.25"/>
    <row r="1135" ht="69.95" customHeight="1" x14ac:dyDescent="0.25"/>
    <row r="1136" ht="69.95" customHeight="1" x14ac:dyDescent="0.25"/>
    <row r="1137" ht="69.95" customHeight="1" x14ac:dyDescent="0.25"/>
    <row r="1138" ht="69.95" customHeight="1" x14ac:dyDescent="0.25"/>
    <row r="1139" ht="69.95" customHeight="1" x14ac:dyDescent="0.25"/>
    <row r="1140" ht="69.95" customHeight="1" x14ac:dyDescent="0.25"/>
    <row r="1141" ht="69.95" customHeight="1" x14ac:dyDescent="0.25"/>
    <row r="1142" ht="69.95" customHeight="1" x14ac:dyDescent="0.25"/>
    <row r="1143" ht="69.95" customHeight="1" x14ac:dyDescent="0.25"/>
    <row r="1144" ht="69.95" customHeight="1" x14ac:dyDescent="0.25"/>
    <row r="1145" ht="69.95" customHeight="1" x14ac:dyDescent="0.25"/>
    <row r="1146" ht="69.95" customHeight="1" x14ac:dyDescent="0.25"/>
    <row r="1147" ht="69.95" customHeight="1" x14ac:dyDescent="0.25"/>
    <row r="1148" ht="69.95" customHeight="1" x14ac:dyDescent="0.25"/>
    <row r="1149" ht="69.95" customHeight="1" x14ac:dyDescent="0.25"/>
    <row r="1150" ht="69.95" customHeight="1" x14ac:dyDescent="0.25"/>
    <row r="1151" ht="69.95" customHeight="1" x14ac:dyDescent="0.25"/>
    <row r="1152" ht="69.95" customHeight="1" x14ac:dyDescent="0.25"/>
    <row r="1153" ht="69.95" customHeight="1" x14ac:dyDescent="0.25"/>
    <row r="1154" ht="69.95" customHeight="1" x14ac:dyDescent="0.25"/>
    <row r="1155" ht="69.95" customHeight="1" x14ac:dyDescent="0.25"/>
    <row r="1156" ht="69.95" customHeight="1" x14ac:dyDescent="0.25"/>
    <row r="1157" ht="69.95" customHeight="1" x14ac:dyDescent="0.25"/>
    <row r="1158" ht="69.95" customHeight="1" x14ac:dyDescent="0.25"/>
    <row r="1159" ht="69.95" customHeight="1" x14ac:dyDescent="0.25"/>
    <row r="1160" ht="69.95" customHeight="1" x14ac:dyDescent="0.25"/>
    <row r="1161" ht="69.95" customHeight="1" x14ac:dyDescent="0.25"/>
    <row r="1162" ht="69.95" customHeight="1" x14ac:dyDescent="0.25"/>
    <row r="1163" ht="69.95" customHeight="1" x14ac:dyDescent="0.25"/>
    <row r="1164" ht="69.95" customHeight="1" x14ac:dyDescent="0.25"/>
    <row r="1165" ht="69.95" customHeight="1" x14ac:dyDescent="0.25"/>
    <row r="1166" ht="69.95" customHeight="1" x14ac:dyDescent="0.25"/>
    <row r="1167" ht="69.95" customHeight="1" x14ac:dyDescent="0.25"/>
    <row r="1168" ht="69.95" customHeight="1" x14ac:dyDescent="0.25"/>
    <row r="1169" ht="69.95" customHeight="1" x14ac:dyDescent="0.25"/>
    <row r="1170" ht="69.95" customHeight="1" x14ac:dyDescent="0.25"/>
    <row r="1171" ht="69.95" customHeight="1" x14ac:dyDescent="0.25"/>
    <row r="1172" ht="69.95" customHeight="1" x14ac:dyDescent="0.25"/>
    <row r="1173" ht="69.95" customHeight="1" x14ac:dyDescent="0.25"/>
    <row r="1174" ht="69.95" customHeight="1" x14ac:dyDescent="0.25"/>
    <row r="1175" ht="69.95" customHeight="1" x14ac:dyDescent="0.25"/>
    <row r="1176" ht="69.95" customHeight="1" x14ac:dyDescent="0.25"/>
    <row r="1177" ht="69.95" customHeight="1" x14ac:dyDescent="0.25"/>
    <row r="1178" ht="69.95" customHeight="1" x14ac:dyDescent="0.25"/>
    <row r="1179" ht="69.95" customHeight="1" x14ac:dyDescent="0.25"/>
    <row r="1180" ht="69.95" customHeight="1" x14ac:dyDescent="0.25"/>
    <row r="1181" ht="69.95" customHeight="1" x14ac:dyDescent="0.25"/>
    <row r="1182" ht="69.95" customHeight="1" x14ac:dyDescent="0.25"/>
    <row r="1183" ht="69.95" customHeight="1" x14ac:dyDescent="0.25"/>
    <row r="1184" ht="69.95" customHeight="1" x14ac:dyDescent="0.25"/>
    <row r="1185" ht="69.95" customHeight="1" x14ac:dyDescent="0.25"/>
    <row r="1186" ht="69.95" customHeight="1" x14ac:dyDescent="0.25"/>
    <row r="1187" ht="69.95" customHeight="1" x14ac:dyDescent="0.25"/>
    <row r="1188" ht="69.95" customHeight="1" x14ac:dyDescent="0.25"/>
    <row r="1189" ht="69.95" customHeight="1" x14ac:dyDescent="0.25"/>
    <row r="1190" ht="69.95" customHeight="1" x14ac:dyDescent="0.25"/>
    <row r="1191" ht="69.95" customHeight="1" x14ac:dyDescent="0.25"/>
    <row r="1192" ht="69.95" customHeight="1" x14ac:dyDescent="0.25"/>
    <row r="1193" ht="69.95" customHeight="1" x14ac:dyDescent="0.25"/>
    <row r="1194" ht="69.95" customHeight="1" x14ac:dyDescent="0.25"/>
    <row r="1195" ht="69.95" customHeight="1" x14ac:dyDescent="0.25"/>
    <row r="1196" ht="69.95" customHeight="1" x14ac:dyDescent="0.25"/>
    <row r="1197" ht="69.95" customHeight="1" x14ac:dyDescent="0.25"/>
    <row r="1198" ht="69.95" customHeight="1" x14ac:dyDescent="0.25"/>
    <row r="1199" ht="69.95" customHeight="1" x14ac:dyDescent="0.25"/>
    <row r="1200" ht="69.95" customHeight="1" x14ac:dyDescent="0.25"/>
    <row r="1201" ht="69.95" customHeight="1" x14ac:dyDescent="0.25"/>
    <row r="1202" ht="69.95" customHeight="1" x14ac:dyDescent="0.25"/>
    <row r="1203" ht="69.95" customHeight="1" x14ac:dyDescent="0.25"/>
    <row r="1204" ht="69.95" customHeight="1" x14ac:dyDescent="0.25"/>
    <row r="1205" ht="69.95" customHeight="1" x14ac:dyDescent="0.25"/>
    <row r="1206" ht="69.95" customHeight="1" x14ac:dyDescent="0.25"/>
    <row r="1207" ht="69.95" customHeight="1" x14ac:dyDescent="0.25"/>
    <row r="1208" ht="69.95" customHeight="1" x14ac:dyDescent="0.25"/>
    <row r="1209" ht="69.95" customHeight="1" x14ac:dyDescent="0.25"/>
    <row r="1210" ht="69.95" customHeight="1" x14ac:dyDescent="0.25"/>
    <row r="1211" ht="69.95" customHeight="1" x14ac:dyDescent="0.25"/>
    <row r="1212" ht="69.95" customHeight="1" x14ac:dyDescent="0.25"/>
    <row r="1213" ht="69.95" customHeight="1" x14ac:dyDescent="0.25"/>
    <row r="1214" ht="69.95" customHeight="1" x14ac:dyDescent="0.25"/>
    <row r="1215" ht="69.95" customHeight="1" x14ac:dyDescent="0.25"/>
    <row r="1216" ht="69.95" customHeight="1" x14ac:dyDescent="0.25"/>
    <row r="1217" ht="69.95" customHeight="1" x14ac:dyDescent="0.25"/>
    <row r="1218" ht="69.95" customHeight="1" x14ac:dyDescent="0.25"/>
    <row r="1219" ht="69.95" customHeight="1" x14ac:dyDescent="0.25"/>
    <row r="1220" ht="69.95" customHeight="1" x14ac:dyDescent="0.25"/>
    <row r="1221" ht="69.95" customHeight="1" x14ac:dyDescent="0.25"/>
    <row r="1222" ht="69.95" customHeight="1" x14ac:dyDescent="0.25"/>
    <row r="1223" ht="69.95" customHeight="1" x14ac:dyDescent="0.25"/>
    <row r="1224" ht="69.95" customHeight="1" x14ac:dyDescent="0.25"/>
    <row r="1225" ht="69.95" customHeight="1" x14ac:dyDescent="0.25"/>
    <row r="1226" ht="69.95" customHeight="1" x14ac:dyDescent="0.25"/>
    <row r="1227" ht="69.95" customHeight="1" x14ac:dyDescent="0.25"/>
    <row r="1228" ht="69.95" customHeight="1" x14ac:dyDescent="0.25"/>
    <row r="1229" ht="69.95" customHeight="1" x14ac:dyDescent="0.25"/>
    <row r="1230" ht="69.95" customHeight="1" x14ac:dyDescent="0.25"/>
    <row r="1231" ht="69.95" customHeight="1" x14ac:dyDescent="0.25"/>
    <row r="1232" ht="69.95" customHeight="1" x14ac:dyDescent="0.25"/>
    <row r="1233" ht="69.95" customHeight="1" x14ac:dyDescent="0.25"/>
    <row r="1234" ht="69.95" customHeight="1" x14ac:dyDescent="0.25"/>
    <row r="1235" ht="69.95" customHeight="1" x14ac:dyDescent="0.25"/>
    <row r="1236" ht="69.95" customHeight="1" x14ac:dyDescent="0.25"/>
    <row r="1237" ht="69.95" customHeight="1" x14ac:dyDescent="0.25"/>
    <row r="1238" ht="69.95" customHeight="1" x14ac:dyDescent="0.25"/>
    <row r="1239" ht="69.95" customHeight="1" x14ac:dyDescent="0.25"/>
    <row r="1240" ht="69.95" customHeight="1" x14ac:dyDescent="0.25"/>
    <row r="1241" ht="69.95" customHeight="1" x14ac:dyDescent="0.25"/>
    <row r="1242" ht="69.95" customHeight="1" x14ac:dyDescent="0.25"/>
    <row r="1243" ht="69.95" customHeight="1" x14ac:dyDescent="0.25"/>
    <row r="1244" ht="69.95" customHeight="1" x14ac:dyDescent="0.25"/>
    <row r="1245" ht="69.95" customHeight="1" x14ac:dyDescent="0.25"/>
    <row r="1246" ht="69.95" customHeight="1" x14ac:dyDescent="0.25"/>
    <row r="1247" ht="69.95" customHeight="1" x14ac:dyDescent="0.25"/>
    <row r="1248" ht="69.95" customHeight="1" x14ac:dyDescent="0.25"/>
    <row r="1249" ht="69.95" customHeight="1" x14ac:dyDescent="0.25"/>
    <row r="1250" ht="69.95" customHeight="1" x14ac:dyDescent="0.25"/>
    <row r="1251" ht="69.95" customHeight="1" x14ac:dyDescent="0.25"/>
    <row r="1252" ht="69.95" customHeight="1" x14ac:dyDescent="0.25"/>
    <row r="1253" ht="69.95" customHeight="1" x14ac:dyDescent="0.25"/>
    <row r="1254" ht="69.95" customHeight="1" x14ac:dyDescent="0.25"/>
    <row r="1255" ht="69.95" customHeight="1" x14ac:dyDescent="0.25"/>
    <row r="1256" ht="69.95" customHeight="1" x14ac:dyDescent="0.25"/>
    <row r="1257" ht="69.95" customHeight="1" x14ac:dyDescent="0.25"/>
    <row r="1258" ht="69.95" customHeight="1" x14ac:dyDescent="0.25"/>
    <row r="1259" ht="69.95" customHeight="1" x14ac:dyDescent="0.25"/>
    <row r="1260" ht="69.95" customHeight="1" x14ac:dyDescent="0.25"/>
    <row r="1261" ht="69.95" customHeight="1" x14ac:dyDescent="0.25"/>
    <row r="1262" ht="69.95" customHeight="1" x14ac:dyDescent="0.25"/>
    <row r="1263" ht="69.95" customHeight="1" x14ac:dyDescent="0.25"/>
    <row r="1264" ht="69.95" customHeight="1" x14ac:dyDescent="0.25"/>
    <row r="1265" ht="69.95" customHeight="1" x14ac:dyDescent="0.25"/>
    <row r="1266" ht="69.95" customHeight="1" x14ac:dyDescent="0.25"/>
    <row r="1267" ht="69.95" customHeight="1" x14ac:dyDescent="0.25"/>
    <row r="1268" ht="69.95" customHeight="1" x14ac:dyDescent="0.25"/>
    <row r="1269" ht="69.95" customHeight="1" x14ac:dyDescent="0.25"/>
    <row r="1270" ht="69.95" customHeight="1" x14ac:dyDescent="0.25"/>
    <row r="1271" ht="69.95" customHeight="1" x14ac:dyDescent="0.25"/>
    <row r="1272" ht="69.95" customHeight="1" x14ac:dyDescent="0.25"/>
    <row r="1273" ht="69.95" customHeight="1" x14ac:dyDescent="0.25"/>
    <row r="1274" ht="69.95" customHeight="1" x14ac:dyDescent="0.25"/>
    <row r="1275" ht="69.95" customHeight="1" x14ac:dyDescent="0.25"/>
    <row r="1276" ht="69.95" customHeight="1" x14ac:dyDescent="0.25"/>
    <row r="1277" ht="69.95" customHeight="1" x14ac:dyDescent="0.25"/>
    <row r="1278" ht="69.95" customHeight="1" x14ac:dyDescent="0.25"/>
    <row r="1279" ht="69.95" customHeight="1" x14ac:dyDescent="0.25"/>
    <row r="1280" ht="69.95" customHeight="1" x14ac:dyDescent="0.25"/>
    <row r="1281" ht="69.95" customHeight="1" x14ac:dyDescent="0.25"/>
    <row r="1282" ht="69.95" customHeight="1" x14ac:dyDescent="0.25"/>
    <row r="1283" ht="69.95" customHeight="1" x14ac:dyDescent="0.25"/>
    <row r="1284" ht="69.95" customHeight="1" x14ac:dyDescent="0.25"/>
    <row r="1285" ht="69.95" customHeight="1" x14ac:dyDescent="0.25"/>
    <row r="1286" ht="69.95" customHeight="1" x14ac:dyDescent="0.25"/>
    <row r="1287" ht="69.95" customHeight="1" x14ac:dyDescent="0.25"/>
    <row r="1288" ht="69.95" customHeight="1" x14ac:dyDescent="0.25"/>
    <row r="1289" ht="69.95" customHeight="1" x14ac:dyDescent="0.25"/>
    <row r="1290" ht="69.95" customHeight="1" x14ac:dyDescent="0.25"/>
    <row r="1291" ht="69.95" customHeight="1" x14ac:dyDescent="0.25"/>
    <row r="1292" ht="69.95" customHeight="1" x14ac:dyDescent="0.25"/>
    <row r="1293" ht="69.95" customHeight="1" x14ac:dyDescent="0.25"/>
    <row r="1294" ht="69.95" customHeight="1" x14ac:dyDescent="0.25"/>
    <row r="1295" ht="69.95" customHeight="1" x14ac:dyDescent="0.25"/>
    <row r="1296" ht="69.95" customHeight="1" x14ac:dyDescent="0.25"/>
    <row r="1297" ht="69.95" customHeight="1" x14ac:dyDescent="0.25"/>
    <row r="1298" ht="69.95" customHeight="1" x14ac:dyDescent="0.25"/>
    <row r="1299" ht="69.95" customHeight="1" x14ac:dyDescent="0.25"/>
    <row r="1300" ht="69.95" customHeight="1" x14ac:dyDescent="0.25"/>
    <row r="1301" ht="69.95" customHeight="1" x14ac:dyDescent="0.25"/>
    <row r="1302" ht="69.95" customHeight="1" x14ac:dyDescent="0.25"/>
    <row r="1303" ht="69.95" customHeight="1" x14ac:dyDescent="0.25"/>
    <row r="1304" ht="69.95" customHeight="1" x14ac:dyDescent="0.25"/>
    <row r="1305" ht="69.95" customHeight="1" x14ac:dyDescent="0.25"/>
    <row r="1306" ht="69.95" customHeight="1" x14ac:dyDescent="0.25"/>
    <row r="1307" ht="69.95" customHeight="1" x14ac:dyDescent="0.25"/>
    <row r="1308" ht="69.95" customHeight="1" x14ac:dyDescent="0.25"/>
    <row r="1309" ht="69.95" customHeight="1" x14ac:dyDescent="0.25"/>
    <row r="1310" ht="69.95" customHeight="1" x14ac:dyDescent="0.25"/>
    <row r="1311" ht="69.95" customHeight="1" x14ac:dyDescent="0.25"/>
    <row r="1312" ht="69.95" customHeight="1" x14ac:dyDescent="0.25"/>
    <row r="1313" ht="69.95" customHeight="1" x14ac:dyDescent="0.25"/>
    <row r="1314" ht="69.95" customHeight="1" x14ac:dyDescent="0.25"/>
    <row r="1315" ht="69.95" customHeight="1" x14ac:dyDescent="0.25"/>
    <row r="1316" ht="69.95" customHeight="1" x14ac:dyDescent="0.25"/>
    <row r="1317" ht="69.95" customHeight="1" x14ac:dyDescent="0.25"/>
    <row r="1318" ht="69.95" customHeight="1" x14ac:dyDescent="0.25"/>
    <row r="1319" ht="69.95" customHeight="1" x14ac:dyDescent="0.25"/>
    <row r="1320" ht="69.95" customHeight="1" x14ac:dyDescent="0.25"/>
    <row r="1321" ht="69.95" customHeight="1" x14ac:dyDescent="0.25"/>
    <row r="1322" ht="69.95" customHeight="1" x14ac:dyDescent="0.25"/>
    <row r="1323" ht="69.95" customHeight="1" x14ac:dyDescent="0.25"/>
    <row r="1324" ht="69.95" customHeight="1" x14ac:dyDescent="0.25"/>
    <row r="1325" ht="69.95" customHeight="1" x14ac:dyDescent="0.25"/>
    <row r="1326" ht="69.95" customHeight="1" x14ac:dyDescent="0.25"/>
    <row r="1327" ht="69.95" customHeight="1" x14ac:dyDescent="0.25"/>
    <row r="1328" ht="69.95" customHeight="1" x14ac:dyDescent="0.25"/>
    <row r="1329" ht="69.95" customHeight="1" x14ac:dyDescent="0.25"/>
    <row r="1330" ht="69.95" customHeight="1" x14ac:dyDescent="0.25"/>
    <row r="1331" ht="69.95" customHeight="1" x14ac:dyDescent="0.25"/>
    <row r="1332" ht="69.95" customHeight="1" x14ac:dyDescent="0.25"/>
    <row r="1333" ht="69.95" customHeight="1" x14ac:dyDescent="0.25"/>
    <row r="1334" ht="69.95" customHeight="1" x14ac:dyDescent="0.25"/>
    <row r="1335" ht="69.95" customHeight="1" x14ac:dyDescent="0.25"/>
    <row r="1336" ht="69.95" customHeight="1" x14ac:dyDescent="0.25"/>
    <row r="1337" ht="69.95" customHeight="1" x14ac:dyDescent="0.25"/>
    <row r="1338" ht="69.95" customHeight="1" x14ac:dyDescent="0.25"/>
    <row r="1339" ht="69.95" customHeight="1" x14ac:dyDescent="0.25"/>
    <row r="1340" ht="69.95" customHeight="1" x14ac:dyDescent="0.25"/>
    <row r="1341" ht="69.95" customHeight="1" x14ac:dyDescent="0.25"/>
    <row r="1342" ht="69.95" customHeight="1" x14ac:dyDescent="0.25"/>
    <row r="1343" ht="69.95" customHeight="1" x14ac:dyDescent="0.25"/>
    <row r="1344" ht="69.95" customHeight="1" x14ac:dyDescent="0.25"/>
    <row r="1345" ht="69.95" customHeight="1" x14ac:dyDescent="0.25"/>
    <row r="1346" ht="69.95" customHeight="1" x14ac:dyDescent="0.25"/>
    <row r="1347" ht="69.95" customHeight="1" x14ac:dyDescent="0.25"/>
    <row r="1348" ht="69.95" customHeight="1" x14ac:dyDescent="0.25"/>
    <row r="1349" ht="69.95" customHeight="1" x14ac:dyDescent="0.25"/>
    <row r="1350" ht="69.95" customHeight="1" x14ac:dyDescent="0.25"/>
    <row r="1351" ht="69.95" customHeight="1" x14ac:dyDescent="0.25"/>
    <row r="1352" ht="69.95" customHeight="1" x14ac:dyDescent="0.25"/>
    <row r="1353" ht="69.95" customHeight="1" x14ac:dyDescent="0.25"/>
    <row r="1354" ht="69.95" customHeight="1" x14ac:dyDescent="0.25"/>
    <row r="1355" ht="69.95" customHeight="1" x14ac:dyDescent="0.25"/>
    <row r="1356" ht="69.95" customHeight="1" x14ac:dyDescent="0.25"/>
    <row r="1357" ht="69.95" customHeight="1" x14ac:dyDescent="0.25"/>
    <row r="1358" ht="69.95" customHeight="1" x14ac:dyDescent="0.25"/>
    <row r="1359" ht="69.95" customHeight="1" x14ac:dyDescent="0.25"/>
    <row r="1360" ht="69.95" customHeight="1" x14ac:dyDescent="0.25"/>
    <row r="1361" ht="69.95" customHeight="1" x14ac:dyDescent="0.25"/>
    <row r="1362" ht="69.95" customHeight="1" x14ac:dyDescent="0.25"/>
    <row r="1363" ht="69.95" customHeight="1" x14ac:dyDescent="0.25"/>
    <row r="1364" ht="69.95" customHeight="1" x14ac:dyDescent="0.25"/>
    <row r="1365" ht="69.95" customHeight="1" x14ac:dyDescent="0.25"/>
    <row r="1366" ht="69.95" customHeight="1" x14ac:dyDescent="0.25"/>
    <row r="1367" ht="69.95" customHeight="1" x14ac:dyDescent="0.25"/>
    <row r="1368" ht="69.95" customHeight="1" x14ac:dyDescent="0.25"/>
    <row r="1369" ht="69.95" customHeight="1" x14ac:dyDescent="0.25"/>
    <row r="1370" ht="69.95" customHeight="1" x14ac:dyDescent="0.25"/>
    <row r="1371" ht="69.95" customHeight="1" x14ac:dyDescent="0.25"/>
    <row r="1372" ht="69.95" customHeight="1" x14ac:dyDescent="0.25"/>
    <row r="1373" ht="69.95" customHeight="1" x14ac:dyDescent="0.25"/>
    <row r="1374" ht="69.95" customHeight="1" x14ac:dyDescent="0.25"/>
    <row r="1375" ht="69.95" customHeight="1" x14ac:dyDescent="0.25"/>
    <row r="1376" ht="69.95" customHeight="1" x14ac:dyDescent="0.25"/>
    <row r="1377" ht="69.95" customHeight="1" x14ac:dyDescent="0.25"/>
    <row r="1378" ht="69.95" customHeight="1" x14ac:dyDescent="0.25"/>
    <row r="1379" ht="69.95" customHeight="1" x14ac:dyDescent="0.25"/>
    <row r="1380" ht="69.95" customHeight="1" x14ac:dyDescent="0.25"/>
    <row r="1381" ht="69.95" customHeight="1" x14ac:dyDescent="0.25"/>
    <row r="1382" ht="69.95" customHeight="1" x14ac:dyDescent="0.25"/>
    <row r="1383" ht="69.95" customHeight="1" x14ac:dyDescent="0.25"/>
    <row r="1384" ht="69.95" customHeight="1" x14ac:dyDescent="0.25"/>
    <row r="1385" ht="69.95" customHeight="1" x14ac:dyDescent="0.25"/>
    <row r="1386" ht="69.95" customHeight="1" x14ac:dyDescent="0.25"/>
    <row r="1387" ht="69.95" customHeight="1" x14ac:dyDescent="0.25"/>
    <row r="1388" ht="69.95" customHeight="1" x14ac:dyDescent="0.25"/>
    <row r="1389" ht="69.95" customHeight="1" x14ac:dyDescent="0.25"/>
    <row r="1390" ht="69.95" customHeight="1" x14ac:dyDescent="0.25"/>
    <row r="1391" ht="69.95" customHeight="1" x14ac:dyDescent="0.25"/>
    <row r="1392" ht="69.95" customHeight="1" x14ac:dyDescent="0.25"/>
    <row r="1393" ht="69.95" customHeight="1" x14ac:dyDescent="0.25"/>
    <row r="1394" ht="69.95" customHeight="1" x14ac:dyDescent="0.25"/>
    <row r="1395" ht="69.95" customHeight="1" x14ac:dyDescent="0.25"/>
    <row r="1396" ht="69.95" customHeight="1" x14ac:dyDescent="0.25"/>
    <row r="1397" ht="69.95" customHeight="1" x14ac:dyDescent="0.25"/>
    <row r="1398" ht="69.95" customHeight="1" x14ac:dyDescent="0.25"/>
    <row r="1399" ht="69.95" customHeight="1" x14ac:dyDescent="0.25"/>
    <row r="1400" ht="69.95" customHeight="1" x14ac:dyDescent="0.25"/>
    <row r="1401" ht="69.95" customHeight="1" x14ac:dyDescent="0.25"/>
    <row r="1402" ht="69.95" customHeight="1" x14ac:dyDescent="0.25"/>
    <row r="1403" ht="69.95" customHeight="1" x14ac:dyDescent="0.25"/>
    <row r="1404" ht="69.95" customHeight="1" x14ac:dyDescent="0.25"/>
    <row r="1405" ht="69.95" customHeight="1" x14ac:dyDescent="0.25"/>
    <row r="1406" ht="69.95" customHeight="1" x14ac:dyDescent="0.25"/>
    <row r="1407" ht="69.95" customHeight="1" x14ac:dyDescent="0.25"/>
    <row r="1408" ht="69.95" customHeight="1" x14ac:dyDescent="0.25"/>
    <row r="1409" ht="69.95" customHeight="1" x14ac:dyDescent="0.25"/>
    <row r="1410" ht="69.95" customHeight="1" x14ac:dyDescent="0.25"/>
    <row r="1411" ht="69.95" customHeight="1" x14ac:dyDescent="0.25"/>
    <row r="1412" ht="69.95" customHeight="1" x14ac:dyDescent="0.25"/>
    <row r="1413" ht="69.95" customHeight="1" x14ac:dyDescent="0.25"/>
    <row r="1414" ht="69.95" customHeight="1" x14ac:dyDescent="0.25"/>
    <row r="1415" ht="69.95" customHeight="1" x14ac:dyDescent="0.25"/>
    <row r="1416" ht="69.95" customHeight="1" x14ac:dyDescent="0.25"/>
    <row r="1417" ht="69.95" customHeight="1" x14ac:dyDescent="0.25"/>
    <row r="1418" ht="69.95" customHeight="1" x14ac:dyDescent="0.25"/>
    <row r="1419" ht="69.95" customHeight="1" x14ac:dyDescent="0.25"/>
    <row r="1420" ht="69.95" customHeight="1" x14ac:dyDescent="0.25"/>
    <row r="1421" ht="69.95" customHeight="1" x14ac:dyDescent="0.25"/>
    <row r="1422" ht="69.95" customHeight="1" x14ac:dyDescent="0.25"/>
    <row r="1423" ht="69.95" customHeight="1" x14ac:dyDescent="0.25"/>
    <row r="1424" ht="69.95" customHeight="1" x14ac:dyDescent="0.25"/>
    <row r="1425" ht="69.95" customHeight="1" x14ac:dyDescent="0.25"/>
    <row r="1426" ht="69.95" customHeight="1" x14ac:dyDescent="0.25"/>
    <row r="1427" ht="69.95" customHeight="1" x14ac:dyDescent="0.25"/>
    <row r="1428" ht="69.95" customHeight="1" x14ac:dyDescent="0.25"/>
    <row r="1429" ht="69.95" customHeight="1" x14ac:dyDescent="0.25"/>
    <row r="1430" ht="69.95" customHeight="1" x14ac:dyDescent="0.25"/>
    <row r="1431" ht="69.95" customHeight="1" x14ac:dyDescent="0.25"/>
    <row r="1432" ht="69.95" customHeight="1" x14ac:dyDescent="0.25"/>
    <row r="1433" ht="69.95" customHeight="1" x14ac:dyDescent="0.25"/>
    <row r="1434" ht="69.95" customHeight="1" x14ac:dyDescent="0.25"/>
    <row r="1435" ht="69.95" customHeight="1" x14ac:dyDescent="0.25"/>
    <row r="1436" ht="69.95" customHeight="1" x14ac:dyDescent="0.25"/>
    <row r="1437" ht="69.95" customHeight="1" x14ac:dyDescent="0.25"/>
    <row r="1438" ht="69.95" customHeight="1" x14ac:dyDescent="0.25"/>
    <row r="1439" ht="69.95" customHeight="1" x14ac:dyDescent="0.25"/>
    <row r="1440" ht="69.95" customHeight="1" x14ac:dyDescent="0.25"/>
    <row r="1441" ht="69.95" customHeight="1" x14ac:dyDescent="0.25"/>
    <row r="1442" ht="69.95" customHeight="1" x14ac:dyDescent="0.25"/>
    <row r="1443" ht="69.95" customHeight="1" x14ac:dyDescent="0.25"/>
    <row r="1444" ht="69.95" customHeight="1" x14ac:dyDescent="0.25"/>
    <row r="1445" ht="69.95" customHeight="1" x14ac:dyDescent="0.25"/>
    <row r="1446" ht="69.95" customHeight="1" x14ac:dyDescent="0.25"/>
    <row r="1447" ht="69.95" customHeight="1" x14ac:dyDescent="0.25"/>
    <row r="1448" ht="69.95" customHeight="1" x14ac:dyDescent="0.25"/>
    <row r="1449" ht="69.95" customHeight="1" x14ac:dyDescent="0.25"/>
    <row r="1450" ht="69.95" customHeight="1" x14ac:dyDescent="0.25"/>
    <row r="1451" ht="69.95" customHeight="1" x14ac:dyDescent="0.25"/>
    <row r="1452" ht="69.95" customHeight="1" x14ac:dyDescent="0.25"/>
    <row r="1453" ht="69.95" customHeight="1" x14ac:dyDescent="0.25"/>
    <row r="1454" ht="69.95" customHeight="1" x14ac:dyDescent="0.25"/>
    <row r="1455" ht="69.95" customHeight="1" x14ac:dyDescent="0.25"/>
    <row r="1456" ht="69.95" customHeight="1" x14ac:dyDescent="0.25"/>
    <row r="1457" ht="69.95" customHeight="1" x14ac:dyDescent="0.25"/>
    <row r="1458" ht="69.95" customHeight="1" x14ac:dyDescent="0.25"/>
    <row r="1459" ht="69.95" customHeight="1" x14ac:dyDescent="0.25"/>
    <row r="1460" ht="69.95" customHeight="1" x14ac:dyDescent="0.25"/>
    <row r="1461" ht="69.95" customHeight="1" x14ac:dyDescent="0.25"/>
    <row r="1462" ht="69.95" customHeight="1" x14ac:dyDescent="0.25"/>
    <row r="1463" ht="69.95" customHeight="1" x14ac:dyDescent="0.25"/>
    <row r="1464" ht="69.95" customHeight="1" x14ac:dyDescent="0.25"/>
    <row r="1465" ht="69.95" customHeight="1" x14ac:dyDescent="0.25"/>
    <row r="1466" ht="69.95" customHeight="1" x14ac:dyDescent="0.25"/>
    <row r="1467" ht="69.95" customHeight="1" x14ac:dyDescent="0.25"/>
    <row r="1468" ht="69.95" customHeight="1" x14ac:dyDescent="0.25"/>
    <row r="1469" ht="69.95" customHeight="1" x14ac:dyDescent="0.25"/>
    <row r="1470" ht="69.95" customHeight="1" x14ac:dyDescent="0.25"/>
    <row r="1471" ht="69.95" customHeight="1" x14ac:dyDescent="0.25"/>
    <row r="1472" ht="69.95" customHeight="1" x14ac:dyDescent="0.25"/>
    <row r="1473" ht="69.95" customHeight="1" x14ac:dyDescent="0.25"/>
    <row r="1474" ht="69.95" customHeight="1" x14ac:dyDescent="0.25"/>
    <row r="1475" ht="69.95" customHeight="1" x14ac:dyDescent="0.25"/>
    <row r="1476" ht="69.95" customHeight="1" x14ac:dyDescent="0.25"/>
    <row r="1477" ht="69.95" customHeight="1" x14ac:dyDescent="0.25"/>
    <row r="1478" ht="69.95" customHeight="1" x14ac:dyDescent="0.25"/>
    <row r="1479" ht="69.95" customHeight="1" x14ac:dyDescent="0.25"/>
    <row r="1480" ht="69.95" customHeight="1" x14ac:dyDescent="0.25"/>
    <row r="1481" ht="69.95" customHeight="1" x14ac:dyDescent="0.25"/>
    <row r="1482" ht="69.95" customHeight="1" x14ac:dyDescent="0.25"/>
    <row r="1483" ht="69.95" customHeight="1" x14ac:dyDescent="0.25"/>
    <row r="1484" ht="69.95" customHeight="1" x14ac:dyDescent="0.25"/>
    <row r="1485" ht="69.95" customHeight="1" x14ac:dyDescent="0.25"/>
    <row r="1486" ht="69.95" customHeight="1" x14ac:dyDescent="0.25"/>
    <row r="1487" ht="69.95" customHeight="1" x14ac:dyDescent="0.25"/>
    <row r="1488" ht="69.95" customHeight="1" x14ac:dyDescent="0.25"/>
    <row r="1489" ht="69.95" customHeight="1" x14ac:dyDescent="0.25"/>
    <row r="1490" ht="69.95" customHeight="1" x14ac:dyDescent="0.25"/>
    <row r="1491" ht="69.95" customHeight="1" x14ac:dyDescent="0.25"/>
    <row r="1492" ht="69.95" customHeight="1" x14ac:dyDescent="0.25"/>
    <row r="1493" ht="69.95" customHeight="1" x14ac:dyDescent="0.25"/>
    <row r="1494" ht="69.95" customHeight="1" x14ac:dyDescent="0.25"/>
    <row r="1495" ht="69.95" customHeight="1" x14ac:dyDescent="0.25"/>
    <row r="1496" ht="69.95" customHeight="1" x14ac:dyDescent="0.25"/>
    <row r="1497" ht="69.95" customHeight="1" x14ac:dyDescent="0.25"/>
    <row r="1498" ht="69.95" customHeight="1" x14ac:dyDescent="0.25"/>
    <row r="1499" ht="69.95" customHeight="1" x14ac:dyDescent="0.25"/>
    <row r="1500" ht="69.95" customHeight="1" x14ac:dyDescent="0.25"/>
    <row r="1501" ht="69.95" customHeight="1" x14ac:dyDescent="0.25"/>
    <row r="1502" ht="69.95" customHeight="1" x14ac:dyDescent="0.25"/>
    <row r="1503" ht="69.95" customHeight="1" x14ac:dyDescent="0.25"/>
    <row r="1504" ht="69.95" customHeight="1" x14ac:dyDescent="0.25"/>
    <row r="1505" ht="69.95" customHeight="1" x14ac:dyDescent="0.25"/>
    <row r="1506" ht="69.95" customHeight="1" x14ac:dyDescent="0.25"/>
    <row r="1507" ht="69.95" customHeight="1" x14ac:dyDescent="0.25"/>
    <row r="1508" ht="69.95" customHeight="1" x14ac:dyDescent="0.25"/>
    <row r="1509" ht="69.95" customHeight="1" x14ac:dyDescent="0.25"/>
    <row r="1510" ht="69.95" customHeight="1" x14ac:dyDescent="0.25"/>
    <row r="1511" ht="69.95" customHeight="1" x14ac:dyDescent="0.25"/>
    <row r="1512" ht="69.95" customHeight="1" x14ac:dyDescent="0.25"/>
    <row r="1513" ht="69.95" customHeight="1" x14ac:dyDescent="0.25"/>
    <row r="1514" ht="69.95" customHeight="1" x14ac:dyDescent="0.25"/>
    <row r="1515" ht="69.95" customHeight="1" x14ac:dyDescent="0.25"/>
    <row r="1516" ht="69.95" customHeight="1" x14ac:dyDescent="0.25"/>
    <row r="1517" ht="69.95" customHeight="1" x14ac:dyDescent="0.25"/>
    <row r="1518" ht="69.95" customHeight="1" x14ac:dyDescent="0.25"/>
    <row r="1519" ht="69.95" customHeight="1" x14ac:dyDescent="0.25"/>
    <row r="1520" ht="69.95" customHeight="1" x14ac:dyDescent="0.25"/>
    <row r="1521" ht="69.95" customHeight="1" x14ac:dyDescent="0.25"/>
    <row r="1522" ht="69.95" customHeight="1" x14ac:dyDescent="0.25"/>
    <row r="1523" ht="69.95" customHeight="1" x14ac:dyDescent="0.25"/>
    <row r="1524" ht="69.95" customHeight="1" x14ac:dyDescent="0.25"/>
    <row r="1525" ht="69.95" customHeight="1" x14ac:dyDescent="0.25"/>
    <row r="1526" ht="69.95" customHeight="1" x14ac:dyDescent="0.25"/>
    <row r="1527" ht="69.95" customHeight="1" x14ac:dyDescent="0.25"/>
    <row r="1528" ht="69.95" customHeight="1" x14ac:dyDescent="0.25"/>
    <row r="1529" ht="69.95" customHeight="1" x14ac:dyDescent="0.25"/>
    <row r="1530" ht="69.95" customHeight="1" x14ac:dyDescent="0.25"/>
    <row r="1531" ht="69.95" customHeight="1" x14ac:dyDescent="0.25"/>
    <row r="1532" ht="69.95" customHeight="1" x14ac:dyDescent="0.25"/>
    <row r="1533" ht="69.95" customHeight="1" x14ac:dyDescent="0.25"/>
    <row r="1534" ht="69.95" customHeight="1" x14ac:dyDescent="0.25"/>
    <row r="1535" ht="69.95" customHeight="1" x14ac:dyDescent="0.25"/>
    <row r="1536" ht="69.95" customHeight="1" x14ac:dyDescent="0.25"/>
    <row r="1537" ht="69.95" customHeight="1" x14ac:dyDescent="0.25"/>
    <row r="1538" ht="69.95" customHeight="1" x14ac:dyDescent="0.25"/>
    <row r="1539" ht="69.95" customHeight="1" x14ac:dyDescent="0.25"/>
    <row r="1540" ht="69.95" customHeight="1" x14ac:dyDescent="0.25"/>
    <row r="1541" ht="69.95" customHeight="1" x14ac:dyDescent="0.25"/>
    <row r="1542" ht="69.95" customHeight="1" x14ac:dyDescent="0.25"/>
    <row r="1543" ht="69.95" customHeight="1" x14ac:dyDescent="0.25"/>
    <row r="1544" ht="69.95" customHeight="1" x14ac:dyDescent="0.25"/>
    <row r="1545" ht="69.95" customHeight="1" x14ac:dyDescent="0.25"/>
    <row r="1546" ht="69.95" customHeight="1" x14ac:dyDescent="0.25"/>
    <row r="1547" ht="69.95" customHeight="1" x14ac:dyDescent="0.25"/>
    <row r="1548" ht="69.95" customHeight="1" x14ac:dyDescent="0.25"/>
    <row r="1549" ht="69.95" customHeight="1" x14ac:dyDescent="0.25"/>
    <row r="1550" ht="69.95" customHeight="1" x14ac:dyDescent="0.25"/>
    <row r="1551" ht="69.95" customHeight="1" x14ac:dyDescent="0.25"/>
    <row r="1552" ht="69.95" customHeight="1" x14ac:dyDescent="0.25"/>
    <row r="1553" ht="69.95" customHeight="1" x14ac:dyDescent="0.25"/>
    <row r="1554" ht="69.95" customHeight="1" x14ac:dyDescent="0.25"/>
    <row r="1555" ht="69.95" customHeight="1" x14ac:dyDescent="0.25"/>
    <row r="1556" ht="69.95" customHeight="1" x14ac:dyDescent="0.25"/>
    <row r="1557" ht="69.95" customHeight="1" x14ac:dyDescent="0.25"/>
    <row r="1558" ht="69.95" customHeight="1" x14ac:dyDescent="0.25"/>
    <row r="1559" ht="69.95" customHeight="1" x14ac:dyDescent="0.25"/>
    <row r="1560" ht="69.95" customHeight="1" x14ac:dyDescent="0.25"/>
    <row r="1561" ht="69.95" customHeight="1" x14ac:dyDescent="0.25"/>
    <row r="1562" ht="69.95" customHeight="1" x14ac:dyDescent="0.25"/>
    <row r="1563" ht="69.95" customHeight="1" x14ac:dyDescent="0.25"/>
    <row r="1564" ht="69.95" customHeight="1" x14ac:dyDescent="0.25"/>
    <row r="1565" ht="69.95" customHeight="1" x14ac:dyDescent="0.25"/>
    <row r="1566" ht="69.95" customHeight="1" x14ac:dyDescent="0.25"/>
    <row r="1567" ht="69.95" customHeight="1" x14ac:dyDescent="0.25"/>
    <row r="1568" ht="69.95" customHeight="1" x14ac:dyDescent="0.25"/>
    <row r="1569" ht="69.95" customHeight="1" x14ac:dyDescent="0.25"/>
    <row r="1570" ht="69.95" customHeight="1" x14ac:dyDescent="0.25"/>
    <row r="1571" ht="69.95" customHeight="1" x14ac:dyDescent="0.25"/>
    <row r="1572" ht="69.95" customHeight="1" x14ac:dyDescent="0.25"/>
    <row r="1573" ht="69.95" customHeight="1" x14ac:dyDescent="0.25"/>
    <row r="1574" ht="69.95" customHeight="1" x14ac:dyDescent="0.25"/>
    <row r="1575" ht="69.95" customHeight="1" x14ac:dyDescent="0.25"/>
    <row r="1576" ht="69.95" customHeight="1" x14ac:dyDescent="0.25"/>
    <row r="1577" ht="69.95" customHeight="1" x14ac:dyDescent="0.25"/>
    <row r="1578" ht="69.95" customHeight="1" x14ac:dyDescent="0.25"/>
    <row r="65544" spans="7:7" x14ac:dyDescent="0.25">
      <c r="G65544" s="37"/>
    </row>
  </sheetData>
  <autoFilter ref="A10:AY72" xr:uid="{7B324C29-56E2-4F21-9273-7CDC64FD4499}"/>
  <mergeCells count="12">
    <mergeCell ref="A9:E9"/>
    <mergeCell ref="S9:AA9"/>
    <mergeCell ref="A1:AA1"/>
    <mergeCell ref="A2:AA2"/>
    <mergeCell ref="A3:AA3"/>
    <mergeCell ref="A5:AA5"/>
    <mergeCell ref="A7:AA7"/>
    <mergeCell ref="A69:AA69"/>
    <mergeCell ref="A70:AA70"/>
    <mergeCell ref="A71:AA71"/>
    <mergeCell ref="A72:AA72"/>
    <mergeCell ref="A75:AA7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62"/>
  <sheetViews>
    <sheetView zoomScale="84" zoomScaleNormal="84" workbookViewId="0">
      <pane xSplit="2" ySplit="1" topLeftCell="C45" activePane="bottomRight" state="frozen"/>
      <selection pane="topRight" activeCell="C1" sqref="C1"/>
      <selection pane="bottomLeft" activeCell="A2" sqref="A2"/>
      <selection pane="bottomRight" activeCell="B58" sqref="B58:C58"/>
    </sheetView>
  </sheetViews>
  <sheetFormatPr defaultRowHeight="15" x14ac:dyDescent="0.25"/>
  <cols>
    <col min="1" max="1" width="9.140625" style="2"/>
    <col min="2" max="7" width="20.7109375" customWidth="1"/>
    <col min="8" max="8" width="26.7109375" bestFit="1" customWidth="1"/>
    <col min="9" max="9" width="26.7109375" hidden="1" customWidth="1"/>
    <col min="10" max="10" width="14.7109375" style="97" customWidth="1"/>
    <col min="11" max="13" width="14.7109375" style="3" customWidth="1"/>
    <col min="14" max="14" width="14.7109375" style="2" customWidth="1"/>
    <col min="15" max="16" width="12.7109375" style="2" customWidth="1"/>
    <col min="17" max="17" width="50.28515625" style="2" customWidth="1"/>
    <col min="18" max="18" width="14.7109375" style="3" customWidth="1"/>
    <col min="19" max="19" width="15.85546875" style="3" bestFit="1" customWidth="1"/>
    <col min="20" max="20" width="17.42578125" style="3" bestFit="1" customWidth="1"/>
    <col min="21" max="21" width="18" style="3" bestFit="1" customWidth="1"/>
    <col min="22" max="22" width="19.28515625" style="3" bestFit="1" customWidth="1"/>
    <col min="23" max="23" width="14.7109375" style="3" customWidth="1"/>
    <col min="24" max="24" width="16" style="3" bestFit="1" customWidth="1"/>
    <col min="25" max="25" width="17.7109375" style="2" bestFit="1" customWidth="1"/>
    <col min="26" max="27" width="18.140625" style="2" bestFit="1" customWidth="1"/>
    <col min="28" max="28" width="16.42578125" style="2" bestFit="1" customWidth="1"/>
  </cols>
  <sheetData>
    <row r="1" spans="1:29" s="7" customFormat="1" ht="30" x14ac:dyDescent="0.25">
      <c r="A1" s="6" t="s">
        <v>263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6" t="s">
        <v>8</v>
      </c>
      <c r="K1" s="8" t="s">
        <v>9</v>
      </c>
      <c r="L1" s="125" t="s">
        <v>214</v>
      </c>
      <c r="M1" s="8" t="s">
        <v>215</v>
      </c>
      <c r="N1" s="6" t="s">
        <v>10</v>
      </c>
      <c r="O1" s="9" t="s">
        <v>203</v>
      </c>
      <c r="P1" s="10" t="s">
        <v>204</v>
      </c>
      <c r="Q1" s="9" t="s">
        <v>205</v>
      </c>
      <c r="R1" s="8" t="s">
        <v>262</v>
      </c>
      <c r="S1" s="8" t="s">
        <v>261</v>
      </c>
      <c r="T1" s="11" t="s">
        <v>207</v>
      </c>
      <c r="U1" s="11" t="s">
        <v>206</v>
      </c>
      <c r="V1" s="9" t="s">
        <v>211</v>
      </c>
      <c r="W1" s="8" t="s">
        <v>259</v>
      </c>
      <c r="X1" s="8" t="s">
        <v>260</v>
      </c>
      <c r="Y1" s="11" t="s">
        <v>208</v>
      </c>
      <c r="Z1" s="11" t="s">
        <v>209</v>
      </c>
      <c r="AA1" s="11" t="s">
        <v>210</v>
      </c>
      <c r="AB1" s="9" t="s">
        <v>212</v>
      </c>
    </row>
    <row r="2" spans="1:29" ht="30" customHeight="1" x14ac:dyDescent="0.25">
      <c r="A2">
        <v>65112</v>
      </c>
      <c r="B2" s="98" t="s">
        <v>78</v>
      </c>
      <c r="C2" s="98" t="s">
        <v>79</v>
      </c>
      <c r="D2" s="98" t="s">
        <v>80</v>
      </c>
      <c r="E2" s="98" t="s">
        <v>81</v>
      </c>
      <c r="F2" s="98"/>
      <c r="G2" s="98"/>
      <c r="H2" t="s">
        <v>15</v>
      </c>
      <c r="I2" t="s">
        <v>15</v>
      </c>
      <c r="J2" s="98" t="s">
        <v>16</v>
      </c>
      <c r="K2" s="3">
        <v>40640</v>
      </c>
      <c r="N2" t="s">
        <v>28</v>
      </c>
      <c r="O2" s="2" t="str">
        <f>IF(K2&gt;DATE(2018, 11, 1),"REQ","")</f>
        <v/>
      </c>
      <c r="P2" s="4" t="str">
        <f>IF((VLOOKUP($A2,'[2]Invest In OP'!$F$9:$H$65,3,FALSE))&gt;0,"REQ","")</f>
        <v>REQ</v>
      </c>
      <c r="S2" s="3">
        <v>44229</v>
      </c>
      <c r="T2" s="96" t="str">
        <f>IF(K2&gt;DATE(2018, 11, 1),"REQ","")</f>
        <v/>
      </c>
      <c r="U2" s="96" t="str">
        <f t="shared" ref="U2:U40" si="0">IF(S2&gt;DATE(2021, 1, 5),"REQ","")</f>
        <v>REQ</v>
      </c>
      <c r="V2" s="3" t="str">
        <f>IF(OR((T2="REQ"),( U2="REQ")),"REQ","")</f>
        <v>REQ</v>
      </c>
      <c r="W2" s="3">
        <v>44193</v>
      </c>
      <c r="X2" s="3">
        <v>44231</v>
      </c>
      <c r="Y2" s="3" t="str">
        <f>IF(K2&gt;DATE(2018, 11, 1),"REQ","")</f>
        <v/>
      </c>
      <c r="Z2" s="3" t="str">
        <f>IF(W2&gt;DATE(2020, 12, 31),"REQ","")</f>
        <v/>
      </c>
      <c r="AA2" s="3" t="str">
        <f>IF(X2&gt;DATE(2021, 1, 5),"REQ","")</f>
        <v>REQ</v>
      </c>
      <c r="AB2" s="3" t="str">
        <f>IF(OR((Y2="REQ"),( Z2="REQ"),(AA2="REQ")),"REQ","")</f>
        <v>REQ</v>
      </c>
      <c r="AC2">
        <f>VLOOKUP($A2,Summary!$A$11:$B$67,1,0)</f>
        <v>65112</v>
      </c>
    </row>
    <row r="3" spans="1:29" s="1" customFormat="1" ht="30" customHeight="1" x14ac:dyDescent="0.25">
      <c r="A3">
        <v>78858</v>
      </c>
      <c r="B3" s="98" t="s">
        <v>201</v>
      </c>
      <c r="C3" s="98" t="s">
        <v>202</v>
      </c>
      <c r="D3" s="98" t="s">
        <v>265</v>
      </c>
      <c r="E3" s="98" t="s">
        <v>266</v>
      </c>
      <c r="F3" s="98"/>
      <c r="G3" s="98"/>
      <c r="H3" t="s">
        <v>172</v>
      </c>
      <c r="I3" t="s">
        <v>172</v>
      </c>
      <c r="J3" s="98" t="s">
        <v>16</v>
      </c>
      <c r="K3" s="3">
        <v>43980</v>
      </c>
      <c r="L3" s="3"/>
      <c r="M3" s="3"/>
      <c r="N3" t="s">
        <v>17</v>
      </c>
      <c r="O3" s="2" t="str">
        <f t="shared" ref="O3:O58" si="1">IF(K3&gt;DATE(2018, 11, 1),"REQ","")</f>
        <v>REQ</v>
      </c>
      <c r="P3" s="4" t="str">
        <f>IF((VLOOKUP($A3,'[2]Invest In OP'!$F$9:$H$65,3,FALSE))&gt;0,"REQ","")</f>
        <v>REQ</v>
      </c>
      <c r="Q3" s="2"/>
      <c r="R3" s="3">
        <v>32363</v>
      </c>
      <c r="S3" s="3">
        <v>32363</v>
      </c>
      <c r="T3" s="96" t="str">
        <f t="shared" ref="T3:T58" si="2">IF(K3&gt;DATE(2018, 11, 1),"REQ","")</f>
        <v>REQ</v>
      </c>
      <c r="U3" s="96" t="str">
        <f t="shared" si="0"/>
        <v/>
      </c>
      <c r="V3" s="3" t="str">
        <f>IF(OR((T3="REQ"),( U3="REQ")),"REQ","")</f>
        <v>REQ</v>
      </c>
      <c r="W3" s="3">
        <v>44223</v>
      </c>
      <c r="X3" s="3">
        <v>44228</v>
      </c>
      <c r="Y3" s="3" t="str">
        <f t="shared" ref="Y3:Y58" si="3">IF(K3&gt;DATE(2018, 11, 1),"REQ","")</f>
        <v>REQ</v>
      </c>
      <c r="Z3" s="3" t="str">
        <f t="shared" ref="Z3:Z58" si="4">IF(W3&gt;DATE(2020, 12, 31),"REQ","")</f>
        <v>REQ</v>
      </c>
      <c r="AA3" s="3" t="str">
        <f t="shared" ref="AA3:AA58" si="5">IF(X3&gt;DATE(2021, 1, 5),"REQ","")</f>
        <v>REQ</v>
      </c>
      <c r="AB3" s="3" t="str">
        <f t="shared" ref="AB3:AB53" si="6">IF(OR((Y3="REQ"),( Z3="REQ"),(AA3="REQ")),"REQ","")</f>
        <v>REQ</v>
      </c>
      <c r="AC3">
        <f>VLOOKUP($A3,Summary!$A$11:$B$67,1,0)</f>
        <v>78858</v>
      </c>
    </row>
    <row r="4" spans="1:29" s="95" customFormat="1" ht="30" customHeight="1" x14ac:dyDescent="0.25">
      <c r="A4">
        <v>65323</v>
      </c>
      <c r="B4" s="98" t="s">
        <v>86</v>
      </c>
      <c r="C4" s="98" t="s">
        <v>87</v>
      </c>
      <c r="D4" s="98" t="s">
        <v>88</v>
      </c>
      <c r="E4" s="98" t="s">
        <v>89</v>
      </c>
      <c r="F4" s="98"/>
      <c r="G4" s="98"/>
      <c r="H4" t="s">
        <v>75</v>
      </c>
      <c r="I4" t="s">
        <v>75</v>
      </c>
      <c r="J4" s="98" t="s">
        <v>16</v>
      </c>
      <c r="K4" s="3">
        <v>41059</v>
      </c>
      <c r="L4" s="3"/>
      <c r="M4" s="3"/>
      <c r="N4" t="s">
        <v>17</v>
      </c>
      <c r="O4" s="2" t="str">
        <f t="shared" si="1"/>
        <v/>
      </c>
      <c r="P4" s="4" t="str">
        <f>IF((VLOOKUP($A4,'[2]Invest In OP'!$F$9:$H$65,3,FALSE))&gt;0,"REQ","")</f>
        <v>REQ</v>
      </c>
      <c r="Q4" s="97"/>
      <c r="R4" s="3"/>
      <c r="S4" s="3">
        <v>44194</v>
      </c>
      <c r="T4" s="96" t="str">
        <f t="shared" si="2"/>
        <v/>
      </c>
      <c r="U4" s="96" t="str">
        <f t="shared" si="0"/>
        <v/>
      </c>
      <c r="V4" s="96" t="str">
        <f t="shared" ref="V4:V53" si="7">IF(OR((T4="REQ"),( U4="REQ")),"REQ","")</f>
        <v/>
      </c>
      <c r="W4" s="3">
        <v>44187</v>
      </c>
      <c r="X4" s="3">
        <v>44224</v>
      </c>
      <c r="Y4" s="3" t="str">
        <f t="shared" si="3"/>
        <v/>
      </c>
      <c r="Z4" s="3" t="str">
        <f t="shared" si="4"/>
        <v/>
      </c>
      <c r="AA4" s="3" t="str">
        <f t="shared" si="5"/>
        <v>REQ</v>
      </c>
      <c r="AB4" s="96" t="str">
        <f t="shared" si="6"/>
        <v>REQ</v>
      </c>
      <c r="AC4">
        <f>VLOOKUP($A4,Summary!$A$11:$B$67,1,0)</f>
        <v>65323</v>
      </c>
    </row>
    <row r="5" spans="1:29" s="95" customFormat="1" ht="30" customHeight="1" x14ac:dyDescent="0.25">
      <c r="A5">
        <v>66308</v>
      </c>
      <c r="B5" s="98" t="s">
        <v>141</v>
      </c>
      <c r="C5" s="98" t="s">
        <v>142</v>
      </c>
      <c r="D5" s="98" t="s">
        <v>143</v>
      </c>
      <c r="E5" s="98" t="s">
        <v>144</v>
      </c>
      <c r="F5" s="98"/>
      <c r="G5" s="98"/>
      <c r="H5" t="s">
        <v>114</v>
      </c>
      <c r="I5" t="s">
        <v>114</v>
      </c>
      <c r="J5" s="98" t="s">
        <v>16</v>
      </c>
      <c r="K5" s="3">
        <v>42838</v>
      </c>
      <c r="L5" s="3"/>
      <c r="M5" s="3"/>
      <c r="N5" t="s">
        <v>17</v>
      </c>
      <c r="O5" s="2" t="str">
        <f t="shared" si="1"/>
        <v/>
      </c>
      <c r="P5" s="4" t="str">
        <f>IF((VLOOKUP($A5,'[2]Invest In OP'!$F$9:$H$65,3,FALSE))&gt;0,"REQ","")</f>
        <v>REQ</v>
      </c>
      <c r="Q5" s="97"/>
      <c r="R5" s="3">
        <v>44316</v>
      </c>
      <c r="S5" s="3">
        <v>44326</v>
      </c>
      <c r="T5" s="96" t="str">
        <f t="shared" si="2"/>
        <v/>
      </c>
      <c r="U5" s="96" t="str">
        <f t="shared" si="0"/>
        <v>REQ</v>
      </c>
      <c r="V5" s="96" t="str">
        <f t="shared" si="7"/>
        <v>REQ</v>
      </c>
      <c r="W5" s="3">
        <v>44316</v>
      </c>
      <c r="X5" s="3">
        <v>44406</v>
      </c>
      <c r="Y5" s="3" t="str">
        <f t="shared" si="3"/>
        <v/>
      </c>
      <c r="Z5" s="3" t="str">
        <f t="shared" si="4"/>
        <v>REQ</v>
      </c>
      <c r="AA5" s="3" t="str">
        <f t="shared" si="5"/>
        <v>REQ</v>
      </c>
      <c r="AB5" s="96" t="str">
        <f t="shared" si="6"/>
        <v>REQ</v>
      </c>
      <c r="AC5">
        <f>VLOOKUP($A5,Summary!$A$11:$B$67,1,0)</f>
        <v>66308</v>
      </c>
    </row>
    <row r="6" spans="1:29" s="95" customFormat="1" ht="30" customHeight="1" x14ac:dyDescent="0.25">
      <c r="A6">
        <v>64767</v>
      </c>
      <c r="B6" s="98" t="s">
        <v>59</v>
      </c>
      <c r="C6" s="98" t="s">
        <v>60</v>
      </c>
      <c r="D6" s="98" t="s">
        <v>61</v>
      </c>
      <c r="E6" s="98" t="s">
        <v>62</v>
      </c>
      <c r="F6" s="98"/>
      <c r="G6" s="98"/>
      <c r="H6" t="s">
        <v>15</v>
      </c>
      <c r="I6" t="s">
        <v>15</v>
      </c>
      <c r="J6" s="98" t="s">
        <v>16</v>
      </c>
      <c r="K6" s="3">
        <v>40241</v>
      </c>
      <c r="L6" s="3"/>
      <c r="M6" s="3" t="s">
        <v>281</v>
      </c>
      <c r="N6" t="s">
        <v>17</v>
      </c>
      <c r="O6" s="2" t="str">
        <f t="shared" si="1"/>
        <v/>
      </c>
      <c r="P6" s="4" t="str">
        <f>IF((VLOOKUP($A6,'[2]Invest In OP'!$F$9:$H$65,3,FALSE))&gt;0,"REQ","")</f>
        <v>REQ</v>
      </c>
      <c r="Q6" s="97"/>
      <c r="R6" s="3">
        <v>44183</v>
      </c>
      <c r="S6" s="3">
        <v>44193</v>
      </c>
      <c r="T6" s="96" t="str">
        <f t="shared" si="2"/>
        <v/>
      </c>
      <c r="U6" s="96" t="str">
        <f t="shared" si="0"/>
        <v/>
      </c>
      <c r="V6" s="96" t="str">
        <f t="shared" si="7"/>
        <v/>
      </c>
      <c r="W6" s="3">
        <v>44201</v>
      </c>
      <c r="X6" s="3"/>
      <c r="Y6" s="3" t="str">
        <f t="shared" si="3"/>
        <v/>
      </c>
      <c r="Z6" s="3" t="str">
        <f t="shared" si="4"/>
        <v>REQ</v>
      </c>
      <c r="AA6" s="3" t="str">
        <f t="shared" si="5"/>
        <v/>
      </c>
      <c r="AB6" s="96" t="str">
        <f t="shared" si="6"/>
        <v>REQ</v>
      </c>
      <c r="AC6">
        <f>VLOOKUP($A6,Summary!$A$11:$B$67,1,0)</f>
        <v>64767</v>
      </c>
    </row>
    <row r="7" spans="1:29" s="95" customFormat="1" ht="30" customHeight="1" x14ac:dyDescent="0.25">
      <c r="A7">
        <v>67200</v>
      </c>
      <c r="B7" s="98" t="s">
        <v>160</v>
      </c>
      <c r="C7" s="98" t="s">
        <v>161</v>
      </c>
      <c r="D7" s="98" t="s">
        <v>155</v>
      </c>
      <c r="E7" s="98" t="s">
        <v>156</v>
      </c>
      <c r="F7" s="98"/>
      <c r="G7" s="98"/>
      <c r="H7" t="s">
        <v>157</v>
      </c>
      <c r="I7" t="s">
        <v>157</v>
      </c>
      <c r="J7" s="98" t="s">
        <v>70</v>
      </c>
      <c r="K7" s="3">
        <v>43171</v>
      </c>
      <c r="L7" s="3"/>
      <c r="M7" s="3"/>
      <c r="N7" t="s">
        <v>22</v>
      </c>
      <c r="O7" s="2" t="str">
        <f t="shared" si="1"/>
        <v/>
      </c>
      <c r="P7" s="4" t="str">
        <f>IF((VLOOKUP($A7,'[2]Invest In OP'!$F$9:$H$65,3,FALSE))&gt;0,"REQ","")</f>
        <v>REQ</v>
      </c>
      <c r="Q7" s="94"/>
      <c r="R7" s="3">
        <v>44204</v>
      </c>
      <c r="S7" s="3">
        <v>44232</v>
      </c>
      <c r="T7" s="96" t="str">
        <f t="shared" si="2"/>
        <v/>
      </c>
      <c r="U7" s="96" t="str">
        <f t="shared" si="0"/>
        <v>REQ</v>
      </c>
      <c r="V7" s="96" t="str">
        <f t="shared" si="7"/>
        <v>REQ</v>
      </c>
      <c r="W7" s="3">
        <v>44211</v>
      </c>
      <c r="X7" s="3">
        <v>44271</v>
      </c>
      <c r="Y7" s="3" t="str">
        <f t="shared" si="3"/>
        <v/>
      </c>
      <c r="Z7" s="3" t="str">
        <f t="shared" si="4"/>
        <v>REQ</v>
      </c>
      <c r="AA7" s="3" t="str">
        <f t="shared" si="5"/>
        <v>REQ</v>
      </c>
      <c r="AB7" s="96" t="str">
        <f t="shared" si="6"/>
        <v>REQ</v>
      </c>
      <c r="AC7">
        <f>VLOOKUP($A7,Summary!$A$11:$B$67,1,0)</f>
        <v>67200</v>
      </c>
    </row>
    <row r="8" spans="1:29" s="98" customFormat="1" ht="30" customHeight="1" x14ac:dyDescent="0.25">
      <c r="A8">
        <v>78593</v>
      </c>
      <c r="B8" s="98" t="s">
        <v>193</v>
      </c>
      <c r="C8" s="98" t="s">
        <v>194</v>
      </c>
      <c r="D8" s="98" t="s">
        <v>195</v>
      </c>
      <c r="E8" s="98" t="s">
        <v>267</v>
      </c>
      <c r="H8" t="s">
        <v>172</v>
      </c>
      <c r="I8" t="s">
        <v>172</v>
      </c>
      <c r="J8" s="98" t="s">
        <v>16</v>
      </c>
      <c r="K8" s="3">
        <v>43584</v>
      </c>
      <c r="L8" s="3"/>
      <c r="M8" s="3"/>
      <c r="N8" t="s">
        <v>17</v>
      </c>
      <c r="O8" s="2" t="str">
        <f t="shared" si="1"/>
        <v>REQ</v>
      </c>
      <c r="P8" s="4" t="str">
        <f>IF((VLOOKUP($A8,'[2]Invest In OP'!$F$9:$H$65,3,FALSE))&gt;0,"REQ","")</f>
        <v>REQ</v>
      </c>
      <c r="Q8" s="94"/>
      <c r="R8" s="3">
        <v>44221</v>
      </c>
      <c r="S8" s="3">
        <v>44222</v>
      </c>
      <c r="T8" s="96" t="str">
        <f t="shared" si="2"/>
        <v>REQ</v>
      </c>
      <c r="U8" s="96" t="str">
        <f t="shared" si="0"/>
        <v>REQ</v>
      </c>
      <c r="V8" s="96" t="str">
        <f t="shared" si="7"/>
        <v>REQ</v>
      </c>
      <c r="W8" s="3">
        <v>44221</v>
      </c>
      <c r="X8" s="3">
        <v>44440</v>
      </c>
      <c r="Y8" s="3" t="str">
        <f t="shared" si="3"/>
        <v>REQ</v>
      </c>
      <c r="Z8" s="3" t="str">
        <f t="shared" si="4"/>
        <v>REQ</v>
      </c>
      <c r="AA8" s="3" t="str">
        <f t="shared" si="5"/>
        <v>REQ</v>
      </c>
      <c r="AB8" s="96" t="str">
        <f t="shared" si="6"/>
        <v>REQ</v>
      </c>
      <c r="AC8">
        <f>VLOOKUP($A8,Summary!$A$11:$B$67,1,0)</f>
        <v>78593</v>
      </c>
    </row>
    <row r="9" spans="1:29" s="98" customFormat="1" ht="30" customHeight="1" x14ac:dyDescent="0.25">
      <c r="A9">
        <v>63183</v>
      </c>
      <c r="B9" s="98" t="s">
        <v>29</v>
      </c>
      <c r="C9" s="98" t="s">
        <v>30</v>
      </c>
      <c r="D9" s="98" t="s">
        <v>31</v>
      </c>
      <c r="E9" s="98" t="s">
        <v>32</v>
      </c>
      <c r="H9" t="s">
        <v>15</v>
      </c>
      <c r="I9" t="s">
        <v>15</v>
      </c>
      <c r="J9" s="98" t="s">
        <v>16</v>
      </c>
      <c r="K9" s="3">
        <v>40169</v>
      </c>
      <c r="L9" s="3"/>
      <c r="M9" s="3"/>
      <c r="N9" t="s">
        <v>22</v>
      </c>
      <c r="O9" s="2" t="str">
        <f t="shared" si="1"/>
        <v/>
      </c>
      <c r="P9" s="4" t="str">
        <f>IF((VLOOKUP($A9,'[2]Invest In OP'!$F$9:$H$65,3,FALSE))&gt;0,"REQ","")</f>
        <v>REQ</v>
      </c>
      <c r="Q9" s="102"/>
      <c r="R9" s="3">
        <v>44194</v>
      </c>
      <c r="S9" s="3">
        <v>44196</v>
      </c>
      <c r="T9" s="96" t="str">
        <f t="shared" si="2"/>
        <v/>
      </c>
      <c r="U9" s="96" t="str">
        <f t="shared" si="0"/>
        <v/>
      </c>
      <c r="V9" s="96" t="str">
        <f t="shared" si="7"/>
        <v/>
      </c>
      <c r="W9" s="3">
        <v>44194</v>
      </c>
      <c r="X9" s="3">
        <v>44209</v>
      </c>
      <c r="Y9" s="3" t="str">
        <f t="shared" si="3"/>
        <v/>
      </c>
      <c r="Z9" s="3" t="str">
        <f t="shared" si="4"/>
        <v/>
      </c>
      <c r="AA9" s="3" t="str">
        <f t="shared" si="5"/>
        <v>REQ</v>
      </c>
      <c r="AB9" s="96" t="str">
        <f t="shared" si="6"/>
        <v>REQ</v>
      </c>
      <c r="AC9">
        <f>VLOOKUP($A9,Summary!$A$11:$B$67,1,0)</f>
        <v>63183</v>
      </c>
    </row>
    <row r="10" spans="1:29" s="98" customFormat="1" ht="30" customHeight="1" x14ac:dyDescent="0.25">
      <c r="A10">
        <v>64827</v>
      </c>
      <c r="B10" s="98" t="s">
        <v>67</v>
      </c>
      <c r="C10" s="98" t="s">
        <v>68</v>
      </c>
      <c r="D10" s="98" t="s">
        <v>69</v>
      </c>
      <c r="F10" s="98" t="s">
        <v>70</v>
      </c>
      <c r="G10" s="98" t="s">
        <v>26</v>
      </c>
      <c r="H10" t="s">
        <v>15</v>
      </c>
      <c r="I10" t="s">
        <v>15</v>
      </c>
      <c r="J10" s="98" t="s">
        <v>16</v>
      </c>
      <c r="K10" s="3">
        <v>40379</v>
      </c>
      <c r="L10" s="3"/>
      <c r="M10" s="3"/>
      <c r="N10" t="s">
        <v>17</v>
      </c>
      <c r="O10" s="2" t="str">
        <f t="shared" si="1"/>
        <v/>
      </c>
      <c r="P10" s="4" t="str">
        <f>IF((VLOOKUP($A10,'[2]Invest In OP'!$F$9:$H$65,3,FALSE))&gt;0,"REQ","")</f>
        <v>REQ</v>
      </c>
      <c r="Q10" s="94"/>
      <c r="R10" s="3"/>
      <c r="S10" s="3">
        <v>44187</v>
      </c>
      <c r="T10" s="96" t="str">
        <f t="shared" si="2"/>
        <v/>
      </c>
      <c r="U10" s="96" t="str">
        <f t="shared" si="0"/>
        <v/>
      </c>
      <c r="V10" s="96" t="str">
        <f t="shared" si="7"/>
        <v/>
      </c>
      <c r="W10" s="3">
        <v>44180</v>
      </c>
      <c r="X10" s="3">
        <v>44201</v>
      </c>
      <c r="Y10" s="3" t="str">
        <f t="shared" si="3"/>
        <v/>
      </c>
      <c r="Z10" s="3" t="str">
        <f t="shared" si="4"/>
        <v/>
      </c>
      <c r="AA10" s="3" t="str">
        <f t="shared" si="5"/>
        <v/>
      </c>
      <c r="AB10" s="96" t="str">
        <f t="shared" si="6"/>
        <v/>
      </c>
      <c r="AC10">
        <f>VLOOKUP($A10,Summary!$A$11:$B$67,1,0)</f>
        <v>64827</v>
      </c>
    </row>
    <row r="11" spans="1:29" s="98" customFormat="1" ht="30" customHeight="1" x14ac:dyDescent="0.25">
      <c r="A11">
        <v>67856</v>
      </c>
      <c r="B11" s="98" t="s">
        <v>173</v>
      </c>
      <c r="C11" s="98" t="s">
        <v>174</v>
      </c>
      <c r="D11" s="98" t="s">
        <v>175</v>
      </c>
      <c r="E11" s="98" t="s">
        <v>81</v>
      </c>
      <c r="H11" t="s">
        <v>114</v>
      </c>
      <c r="I11" t="s">
        <v>114</v>
      </c>
      <c r="J11" s="98" t="s">
        <v>16</v>
      </c>
      <c r="K11" s="3">
        <v>43084</v>
      </c>
      <c r="L11" s="3"/>
      <c r="M11" s="3"/>
      <c r="N11" t="s">
        <v>17</v>
      </c>
      <c r="O11" s="2" t="str">
        <f t="shared" si="1"/>
        <v/>
      </c>
      <c r="P11" s="4" t="str">
        <f>IF((VLOOKUP($A11,'[2]Invest In OP'!$F$9:$H$65,3,FALSE))&gt;0,"REQ","")</f>
        <v>REQ</v>
      </c>
      <c r="Q11" s="97"/>
      <c r="R11" s="3">
        <v>44208</v>
      </c>
      <c r="S11" s="3">
        <v>44236</v>
      </c>
      <c r="T11" s="96" t="str">
        <f t="shared" si="2"/>
        <v/>
      </c>
      <c r="U11" s="96" t="str">
        <f t="shared" si="0"/>
        <v>REQ</v>
      </c>
      <c r="V11" s="96" t="str">
        <f t="shared" si="7"/>
        <v>REQ</v>
      </c>
      <c r="W11" s="3">
        <v>44207</v>
      </c>
      <c r="X11" s="3">
        <v>44236</v>
      </c>
      <c r="Y11" s="3" t="str">
        <f t="shared" si="3"/>
        <v/>
      </c>
      <c r="Z11" s="3" t="str">
        <f t="shared" si="4"/>
        <v>REQ</v>
      </c>
      <c r="AA11" s="3" t="str">
        <f t="shared" si="5"/>
        <v>REQ</v>
      </c>
      <c r="AB11" s="96" t="str">
        <f t="shared" si="6"/>
        <v>REQ</v>
      </c>
      <c r="AC11">
        <f>VLOOKUP($A11,Summary!$A$11:$B$67,1,0)</f>
        <v>67856</v>
      </c>
    </row>
    <row r="12" spans="1:29" s="98" customFormat="1" ht="30" customHeight="1" x14ac:dyDescent="0.25">
      <c r="A12">
        <v>65848</v>
      </c>
      <c r="B12" s="98" t="s">
        <v>111</v>
      </c>
      <c r="C12" s="98" t="s">
        <v>112</v>
      </c>
      <c r="D12" s="98" t="s">
        <v>84</v>
      </c>
      <c r="E12" s="98" t="s">
        <v>113</v>
      </c>
      <c r="H12" t="s">
        <v>114</v>
      </c>
      <c r="I12" t="s">
        <v>114</v>
      </c>
      <c r="J12" s="98" t="s">
        <v>16</v>
      </c>
      <c r="K12" s="3">
        <v>42306</v>
      </c>
      <c r="L12" s="3"/>
      <c r="M12" s="3"/>
      <c r="N12" t="s">
        <v>17</v>
      </c>
      <c r="O12" s="2" t="str">
        <f t="shared" si="1"/>
        <v/>
      </c>
      <c r="P12" s="4" t="str">
        <f>IF((VLOOKUP($A12,'[2]Invest In OP'!$F$9:$H$65,3,FALSE))&gt;0,"REQ","")</f>
        <v>REQ</v>
      </c>
      <c r="Q12" s="97"/>
      <c r="R12" s="3">
        <v>44181</v>
      </c>
      <c r="S12" s="3">
        <v>44200</v>
      </c>
      <c r="T12" s="96" t="str">
        <f t="shared" si="2"/>
        <v/>
      </c>
      <c r="U12" s="96" t="str">
        <f t="shared" si="0"/>
        <v/>
      </c>
      <c r="V12" s="96" t="str">
        <f t="shared" si="7"/>
        <v/>
      </c>
      <c r="W12" s="3">
        <v>44176</v>
      </c>
      <c r="X12" s="3">
        <v>44200</v>
      </c>
      <c r="Y12" s="3" t="str">
        <f t="shared" si="3"/>
        <v/>
      </c>
      <c r="Z12" s="3" t="str">
        <f t="shared" si="4"/>
        <v/>
      </c>
      <c r="AA12" s="3" t="str">
        <f t="shared" si="5"/>
        <v/>
      </c>
      <c r="AB12" s="96" t="str">
        <f t="shared" si="6"/>
        <v/>
      </c>
      <c r="AC12">
        <f>VLOOKUP($A12,Summary!$A$11:$B$67,1,0)</f>
        <v>65848</v>
      </c>
    </row>
    <row r="13" spans="1:29" s="98" customFormat="1" ht="30" customHeight="1" x14ac:dyDescent="0.25">
      <c r="A13">
        <v>65154</v>
      </c>
      <c r="B13" s="98" t="s">
        <v>82</v>
      </c>
      <c r="C13" s="98" t="s">
        <v>83</v>
      </c>
      <c r="D13" s="98" t="s">
        <v>84</v>
      </c>
      <c r="E13" s="98" t="s">
        <v>26</v>
      </c>
      <c r="H13" t="s">
        <v>15</v>
      </c>
      <c r="I13" t="s">
        <v>15</v>
      </c>
      <c r="J13" s="98" t="s">
        <v>16</v>
      </c>
      <c r="K13" s="3">
        <v>41052</v>
      </c>
      <c r="L13" s="3"/>
      <c r="M13" s="3"/>
      <c r="N13" t="s">
        <v>17</v>
      </c>
      <c r="O13" s="2" t="str">
        <f t="shared" si="1"/>
        <v/>
      </c>
      <c r="P13" s="4" t="str">
        <f>IF((VLOOKUP($A13,'[2]Invest In OP'!$F$9:$H$65,3,FALSE))&gt;0,"REQ","")</f>
        <v>REQ</v>
      </c>
      <c r="Q13" s="97"/>
      <c r="R13" s="3">
        <v>44215</v>
      </c>
      <c r="S13" s="3">
        <v>44249</v>
      </c>
      <c r="T13" s="96" t="str">
        <f t="shared" si="2"/>
        <v/>
      </c>
      <c r="U13" s="96" t="str">
        <f t="shared" si="0"/>
        <v>REQ</v>
      </c>
      <c r="V13" s="96" t="str">
        <f t="shared" si="7"/>
        <v>REQ</v>
      </c>
      <c r="W13" s="3">
        <v>44220</v>
      </c>
      <c r="X13" s="3">
        <v>44225</v>
      </c>
      <c r="Y13" s="3" t="str">
        <f t="shared" si="3"/>
        <v/>
      </c>
      <c r="Z13" s="3" t="str">
        <f t="shared" si="4"/>
        <v>REQ</v>
      </c>
      <c r="AA13" s="3" t="str">
        <f t="shared" si="5"/>
        <v>REQ</v>
      </c>
      <c r="AB13" s="96" t="str">
        <f t="shared" si="6"/>
        <v>REQ</v>
      </c>
      <c r="AC13">
        <f>VLOOKUP($A13,Summary!$A$11:$B$67,1,0)</f>
        <v>65154</v>
      </c>
    </row>
    <row r="14" spans="1:29" s="98" customFormat="1" ht="30" customHeight="1" x14ac:dyDescent="0.25">
      <c r="A14">
        <v>67914</v>
      </c>
      <c r="B14" s="98" t="s">
        <v>179</v>
      </c>
      <c r="C14" s="98" t="s">
        <v>180</v>
      </c>
      <c r="D14" s="98" t="s">
        <v>181</v>
      </c>
      <c r="E14" s="98" t="s">
        <v>156</v>
      </c>
      <c r="H14" t="s">
        <v>157</v>
      </c>
      <c r="I14" t="s">
        <v>157</v>
      </c>
      <c r="J14" s="98" t="s">
        <v>70</v>
      </c>
      <c r="K14" s="3">
        <v>43014</v>
      </c>
      <c r="L14" s="3"/>
      <c r="M14" s="3"/>
      <c r="N14" t="s">
        <v>17</v>
      </c>
      <c r="O14" s="2" t="str">
        <f t="shared" si="1"/>
        <v/>
      </c>
      <c r="P14" s="4" t="str">
        <f>IF((VLOOKUP($A14,'[2]Invest In OP'!$F$9:$H$65,3,FALSE))&gt;0,"REQ","")</f>
        <v>REQ</v>
      </c>
      <c r="Q14" s="97"/>
      <c r="R14" s="3">
        <v>44176</v>
      </c>
      <c r="S14" s="3">
        <v>44183</v>
      </c>
      <c r="T14" s="96" t="str">
        <f t="shared" si="2"/>
        <v/>
      </c>
      <c r="U14" s="96" t="str">
        <f t="shared" si="0"/>
        <v/>
      </c>
      <c r="V14" s="96" t="str">
        <f t="shared" si="7"/>
        <v/>
      </c>
      <c r="W14" s="3">
        <v>44209</v>
      </c>
      <c r="X14" s="3">
        <v>44230</v>
      </c>
      <c r="Y14" s="3" t="str">
        <f t="shared" si="3"/>
        <v/>
      </c>
      <c r="Z14" s="3" t="str">
        <f t="shared" si="4"/>
        <v>REQ</v>
      </c>
      <c r="AA14" s="3" t="str">
        <f t="shared" si="5"/>
        <v>REQ</v>
      </c>
      <c r="AB14" s="96" t="str">
        <f t="shared" si="6"/>
        <v>REQ</v>
      </c>
      <c r="AC14">
        <f>VLOOKUP($A14,Summary!$A$11:$B$67,1,0)</f>
        <v>67914</v>
      </c>
    </row>
    <row r="15" spans="1:29" s="98" customFormat="1" ht="30" customHeight="1" x14ac:dyDescent="0.25">
      <c r="A15">
        <v>63984</v>
      </c>
      <c r="B15" s="98" t="s">
        <v>39</v>
      </c>
      <c r="C15" s="98" t="s">
        <v>40</v>
      </c>
      <c r="D15" s="98" t="s">
        <v>41</v>
      </c>
      <c r="E15" s="98" t="s">
        <v>42</v>
      </c>
      <c r="H15" t="s">
        <v>15</v>
      </c>
      <c r="I15" t="s">
        <v>15</v>
      </c>
      <c r="J15" s="98" t="s">
        <v>16</v>
      </c>
      <c r="K15" s="3">
        <v>40283</v>
      </c>
      <c r="L15" s="3"/>
      <c r="M15" s="3"/>
      <c r="N15" t="s">
        <v>43</v>
      </c>
      <c r="O15" s="2" t="str">
        <f t="shared" si="1"/>
        <v/>
      </c>
      <c r="P15" s="4" t="str">
        <f>IF((VLOOKUP($A15,'[2]Invest In OP'!$F$9:$H$65,3,FALSE))&gt;0,"REQ","")</f>
        <v/>
      </c>
      <c r="Q15" s="97"/>
      <c r="R15" s="3"/>
      <c r="S15" s="3">
        <v>44193</v>
      </c>
      <c r="T15" s="96" t="str">
        <f t="shared" si="2"/>
        <v/>
      </c>
      <c r="U15" s="96" t="str">
        <f t="shared" si="0"/>
        <v/>
      </c>
      <c r="V15" s="96" t="str">
        <f t="shared" si="7"/>
        <v/>
      </c>
      <c r="W15" s="3">
        <v>44189</v>
      </c>
      <c r="X15" s="3">
        <v>44207</v>
      </c>
      <c r="Y15" s="3" t="str">
        <f t="shared" si="3"/>
        <v/>
      </c>
      <c r="Z15" s="3" t="str">
        <f t="shared" si="4"/>
        <v/>
      </c>
      <c r="AA15" s="3" t="str">
        <f t="shared" si="5"/>
        <v>REQ</v>
      </c>
      <c r="AB15" s="96" t="str">
        <f t="shared" si="6"/>
        <v>REQ</v>
      </c>
      <c r="AC15">
        <f>VLOOKUP($A15,Summary!$A$11:$B$67,1,0)</f>
        <v>63984</v>
      </c>
    </row>
    <row r="16" spans="1:29" s="98" customFormat="1" ht="30" customHeight="1" x14ac:dyDescent="0.25">
      <c r="A16">
        <v>63502</v>
      </c>
      <c r="B16" s="98" t="s">
        <v>33</v>
      </c>
      <c r="C16" s="98" t="s">
        <v>34</v>
      </c>
      <c r="D16" s="98" t="s">
        <v>268</v>
      </c>
      <c r="E16" s="98" t="s">
        <v>14</v>
      </c>
      <c r="H16" t="s">
        <v>21</v>
      </c>
      <c r="I16" t="s">
        <v>21</v>
      </c>
      <c r="J16" s="98" t="s">
        <v>16</v>
      </c>
      <c r="K16" s="3">
        <v>39596</v>
      </c>
      <c r="L16" s="3"/>
      <c r="M16" s="3"/>
      <c r="N16" t="s">
        <v>17</v>
      </c>
      <c r="O16" s="2" t="str">
        <f t="shared" si="1"/>
        <v/>
      </c>
      <c r="P16" s="4" t="str">
        <f>IF((VLOOKUP($A16,'[2]Invest In OP'!$F$9:$H$65,3,FALSE))&gt;0,"REQ","")</f>
        <v>REQ</v>
      </c>
      <c r="Q16" s="97"/>
      <c r="R16" s="3"/>
      <c r="S16" s="3">
        <v>44215</v>
      </c>
      <c r="T16" s="96" t="str">
        <f t="shared" si="2"/>
        <v/>
      </c>
      <c r="U16" s="96" t="str">
        <f t="shared" si="0"/>
        <v>REQ</v>
      </c>
      <c r="V16" s="96" t="str">
        <f t="shared" si="7"/>
        <v>REQ</v>
      </c>
      <c r="W16" s="3">
        <v>44207</v>
      </c>
      <c r="X16" s="3">
        <v>44238</v>
      </c>
      <c r="Y16" s="3" t="str">
        <f t="shared" si="3"/>
        <v/>
      </c>
      <c r="Z16" s="3" t="str">
        <f t="shared" si="4"/>
        <v>REQ</v>
      </c>
      <c r="AA16" s="3" t="str">
        <f t="shared" si="5"/>
        <v>REQ</v>
      </c>
      <c r="AB16" s="96" t="str">
        <f t="shared" si="6"/>
        <v>REQ</v>
      </c>
      <c r="AC16">
        <f>VLOOKUP($A16,Summary!$A$11:$B$67,1,0)</f>
        <v>63502</v>
      </c>
    </row>
    <row r="17" spans="1:30" s="98" customFormat="1" ht="30" customHeight="1" x14ac:dyDescent="0.25">
      <c r="A17">
        <v>67196</v>
      </c>
      <c r="B17" s="98" t="s">
        <v>150</v>
      </c>
      <c r="C17" s="98" t="s">
        <v>151</v>
      </c>
      <c r="D17" s="98" t="s">
        <v>152</v>
      </c>
      <c r="E17" s="98" t="s">
        <v>85</v>
      </c>
      <c r="H17" t="s">
        <v>114</v>
      </c>
      <c r="I17" t="s">
        <v>114</v>
      </c>
      <c r="J17" s="98" t="s">
        <v>16</v>
      </c>
      <c r="K17" s="3">
        <v>42697</v>
      </c>
      <c r="L17" s="3"/>
      <c r="M17" s="3"/>
      <c r="N17" t="s">
        <v>22</v>
      </c>
      <c r="O17" s="2" t="str">
        <f t="shared" si="1"/>
        <v/>
      </c>
      <c r="P17" s="4" t="str">
        <f>IF((VLOOKUP($A17,'[2]Invest In OP'!$F$9:$H$65,3,FALSE))&gt;0,"REQ","")</f>
        <v>REQ</v>
      </c>
      <c r="Q17" s="97"/>
      <c r="R17" s="3">
        <v>44204</v>
      </c>
      <c r="S17" s="3">
        <v>44211</v>
      </c>
      <c r="T17" s="96" t="str">
        <f t="shared" si="2"/>
        <v/>
      </c>
      <c r="U17" s="96" t="str">
        <f t="shared" si="0"/>
        <v>REQ</v>
      </c>
      <c r="V17" s="96" t="str">
        <f t="shared" si="7"/>
        <v>REQ</v>
      </c>
      <c r="W17" s="3">
        <v>44204</v>
      </c>
      <c r="X17" s="3">
        <v>44215</v>
      </c>
      <c r="Y17" s="3" t="str">
        <f t="shared" si="3"/>
        <v/>
      </c>
      <c r="Z17" s="3" t="str">
        <f t="shared" si="4"/>
        <v>REQ</v>
      </c>
      <c r="AA17" s="3" t="str">
        <f t="shared" si="5"/>
        <v>REQ</v>
      </c>
      <c r="AB17" s="96" t="str">
        <f t="shared" si="6"/>
        <v>REQ</v>
      </c>
      <c r="AC17">
        <f>VLOOKUP($A17,Summary!$A$11:$B$67,1,0)</f>
        <v>67196</v>
      </c>
    </row>
    <row r="18" spans="1:30" s="98" customFormat="1" ht="30" customHeight="1" x14ac:dyDescent="0.25">
      <c r="A18">
        <v>65079</v>
      </c>
      <c r="B18" s="98" t="s">
        <v>76</v>
      </c>
      <c r="C18" s="98" t="s">
        <v>77</v>
      </c>
      <c r="D18" s="98" t="s">
        <v>57</v>
      </c>
      <c r="E18" s="98" t="s">
        <v>58</v>
      </c>
      <c r="H18" t="s">
        <v>75</v>
      </c>
      <c r="I18" t="s">
        <v>75</v>
      </c>
      <c r="J18" s="98" t="s">
        <v>16</v>
      </c>
      <c r="K18" s="3">
        <v>41185</v>
      </c>
      <c r="L18" s="3"/>
      <c r="M18" s="3"/>
      <c r="N18" t="s">
        <v>17</v>
      </c>
      <c r="O18" s="2" t="str">
        <f t="shared" si="1"/>
        <v/>
      </c>
      <c r="P18" s="4" t="str">
        <f>IF((VLOOKUP($A18,'[2]Invest In OP'!$F$9:$H$65,3,FALSE))&gt;0,"REQ","")</f>
        <v>REQ</v>
      </c>
      <c r="Q18" s="97"/>
      <c r="R18" s="3">
        <v>44174</v>
      </c>
      <c r="S18" s="3">
        <v>44200</v>
      </c>
      <c r="T18" s="96" t="str">
        <f t="shared" si="2"/>
        <v/>
      </c>
      <c r="U18" s="96" t="str">
        <f t="shared" si="0"/>
        <v/>
      </c>
      <c r="V18" s="96" t="str">
        <f t="shared" si="7"/>
        <v/>
      </c>
      <c r="W18" s="3">
        <v>44180</v>
      </c>
      <c r="X18" s="3">
        <v>44218</v>
      </c>
      <c r="Y18" s="3" t="str">
        <f t="shared" si="3"/>
        <v/>
      </c>
      <c r="Z18" s="3" t="str">
        <f t="shared" si="4"/>
        <v/>
      </c>
      <c r="AA18" s="3" t="str">
        <f t="shared" si="5"/>
        <v>REQ</v>
      </c>
      <c r="AB18" s="96" t="str">
        <f t="shared" si="6"/>
        <v>REQ</v>
      </c>
      <c r="AC18">
        <f>VLOOKUP($A18,Summary!$A$11:$B$67,1,0)</f>
        <v>65079</v>
      </c>
    </row>
    <row r="19" spans="1:30" s="98" customFormat="1" ht="30" customHeight="1" x14ac:dyDescent="0.25">
      <c r="A19">
        <v>67784</v>
      </c>
      <c r="B19" s="98" t="s">
        <v>166</v>
      </c>
      <c r="C19" s="98" t="s">
        <v>167</v>
      </c>
      <c r="D19" s="98" t="s">
        <v>57</v>
      </c>
      <c r="E19" s="98" t="s">
        <v>58</v>
      </c>
      <c r="H19" t="s">
        <v>114</v>
      </c>
      <c r="I19" t="s">
        <v>114</v>
      </c>
      <c r="J19" s="98" t="s">
        <v>16</v>
      </c>
      <c r="K19" s="3">
        <v>43230</v>
      </c>
      <c r="L19" s="3"/>
      <c r="M19" s="3"/>
      <c r="N19" t="s">
        <v>17</v>
      </c>
      <c r="O19" s="2" t="str">
        <f t="shared" si="1"/>
        <v/>
      </c>
      <c r="P19" s="4" t="str">
        <f>IF((VLOOKUP($A19,'[2]Invest In OP'!$F$9:$H$65,3,FALSE))&gt;0,"REQ","")</f>
        <v>REQ</v>
      </c>
      <c r="Q19" s="97"/>
      <c r="R19" s="3">
        <v>44180</v>
      </c>
      <c r="S19" s="3">
        <v>44201</v>
      </c>
      <c r="T19" s="122" t="s">
        <v>213</v>
      </c>
      <c r="U19" s="96" t="str">
        <f t="shared" si="0"/>
        <v/>
      </c>
      <c r="V19" s="96" t="str">
        <f t="shared" si="7"/>
        <v>REQ</v>
      </c>
      <c r="W19" s="3">
        <v>44228</v>
      </c>
      <c r="X19" s="3">
        <v>44232</v>
      </c>
      <c r="Y19" s="3" t="str">
        <f t="shared" si="3"/>
        <v/>
      </c>
      <c r="Z19" s="3" t="str">
        <f t="shared" si="4"/>
        <v>REQ</v>
      </c>
      <c r="AA19" s="3" t="str">
        <f t="shared" si="5"/>
        <v>REQ</v>
      </c>
      <c r="AB19" s="96" t="str">
        <f t="shared" si="6"/>
        <v>REQ</v>
      </c>
      <c r="AC19">
        <f>VLOOKUP($A19,Summary!$A$11:$B$67,1,0)</f>
        <v>67784</v>
      </c>
    </row>
    <row r="20" spans="1:30" s="98" customFormat="1" ht="30" customHeight="1" x14ac:dyDescent="0.25">
      <c r="A20">
        <v>66049</v>
      </c>
      <c r="B20" s="98" t="s">
        <v>123</v>
      </c>
      <c r="C20" s="98" t="s">
        <v>124</v>
      </c>
      <c r="D20" s="98" t="s">
        <v>57</v>
      </c>
      <c r="E20" s="98" t="s">
        <v>58</v>
      </c>
      <c r="H20" t="s">
        <v>114</v>
      </c>
      <c r="I20" t="s">
        <v>114</v>
      </c>
      <c r="J20" s="98" t="s">
        <v>16</v>
      </c>
      <c r="K20" s="3">
        <v>41967</v>
      </c>
      <c r="L20" s="3"/>
      <c r="M20" s="3"/>
      <c r="N20" t="s">
        <v>17</v>
      </c>
      <c r="O20" s="2" t="str">
        <f t="shared" si="1"/>
        <v/>
      </c>
      <c r="P20" s="4" t="str">
        <f>IF((VLOOKUP($A20,'[2]Invest In OP'!$F$9:$H$65,3,FALSE))&gt;0,"REQ","")</f>
        <v>REQ</v>
      </c>
      <c r="Q20" s="97"/>
      <c r="R20" s="3">
        <v>44173</v>
      </c>
      <c r="S20" s="3">
        <v>44195</v>
      </c>
      <c r="T20" s="96" t="str">
        <f t="shared" si="2"/>
        <v/>
      </c>
      <c r="U20" s="96" t="str">
        <f t="shared" si="0"/>
        <v/>
      </c>
      <c r="V20" s="96" t="str">
        <f t="shared" si="7"/>
        <v/>
      </c>
      <c r="W20" s="3">
        <v>44175</v>
      </c>
      <c r="X20" s="3">
        <v>44218</v>
      </c>
      <c r="Y20" s="3" t="str">
        <f t="shared" si="3"/>
        <v/>
      </c>
      <c r="Z20" s="3" t="str">
        <f t="shared" si="4"/>
        <v/>
      </c>
      <c r="AA20" s="3" t="str">
        <f t="shared" si="5"/>
        <v>REQ</v>
      </c>
      <c r="AB20" s="96" t="str">
        <f t="shared" si="6"/>
        <v>REQ</v>
      </c>
      <c r="AC20">
        <f>VLOOKUP($A20,Summary!$A$11:$B$67,1,0)</f>
        <v>66049</v>
      </c>
    </row>
    <row r="21" spans="1:30" s="98" customFormat="1" ht="30" customHeight="1" x14ac:dyDescent="0.25">
      <c r="A21">
        <v>67007</v>
      </c>
      <c r="B21" s="98" t="s">
        <v>145</v>
      </c>
      <c r="C21" s="98" t="s">
        <v>146</v>
      </c>
      <c r="D21" s="98" t="s">
        <v>57</v>
      </c>
      <c r="E21" s="98" t="s">
        <v>58</v>
      </c>
      <c r="H21" t="s">
        <v>114</v>
      </c>
      <c r="I21" t="s">
        <v>114</v>
      </c>
      <c r="J21" s="98" t="s">
        <v>16</v>
      </c>
      <c r="K21" s="3">
        <v>42480</v>
      </c>
      <c r="L21" s="3"/>
      <c r="M21" s="3"/>
      <c r="N21" t="s">
        <v>17</v>
      </c>
      <c r="O21" s="2" t="str">
        <f t="shared" si="1"/>
        <v/>
      </c>
      <c r="P21" s="4" t="str">
        <f>IF((VLOOKUP($A21,'[2]Invest In OP'!$F$9:$H$65,3,FALSE))&gt;0,"REQ","")</f>
        <v>REQ</v>
      </c>
      <c r="Q21" s="97"/>
      <c r="R21" s="3">
        <v>44175</v>
      </c>
      <c r="S21" s="3">
        <v>44201</v>
      </c>
      <c r="T21" s="96" t="str">
        <f t="shared" si="2"/>
        <v/>
      </c>
      <c r="U21" s="96" t="str">
        <f t="shared" si="0"/>
        <v/>
      </c>
      <c r="V21" s="96" t="str">
        <f t="shared" si="7"/>
        <v/>
      </c>
      <c r="W21" s="3">
        <v>44180</v>
      </c>
      <c r="X21" s="3">
        <v>44218</v>
      </c>
      <c r="Y21" s="3" t="str">
        <f t="shared" si="3"/>
        <v/>
      </c>
      <c r="Z21" s="3" t="str">
        <f t="shared" si="4"/>
        <v/>
      </c>
      <c r="AA21" s="3" t="str">
        <f t="shared" si="5"/>
        <v>REQ</v>
      </c>
      <c r="AB21" s="96" t="str">
        <f t="shared" si="6"/>
        <v>REQ</v>
      </c>
      <c r="AC21">
        <f>VLOOKUP($A21,Summary!$A$11:$B$67,1,0)</f>
        <v>67007</v>
      </c>
    </row>
    <row r="22" spans="1:30" s="98" customFormat="1" ht="30" customHeight="1" x14ac:dyDescent="0.25">
      <c r="A22">
        <v>67198</v>
      </c>
      <c r="B22" s="98" t="s">
        <v>153</v>
      </c>
      <c r="C22" s="98" t="s">
        <v>154</v>
      </c>
      <c r="D22" s="98" t="s">
        <v>155</v>
      </c>
      <c r="E22" s="98" t="s">
        <v>156</v>
      </c>
      <c r="H22" t="s">
        <v>157</v>
      </c>
      <c r="I22" t="s">
        <v>157</v>
      </c>
      <c r="J22" s="98" t="s">
        <v>70</v>
      </c>
      <c r="K22" s="3">
        <v>43171</v>
      </c>
      <c r="L22" s="3"/>
      <c r="M22" s="3"/>
      <c r="N22" t="s">
        <v>22</v>
      </c>
      <c r="O22" s="2" t="str">
        <f t="shared" si="1"/>
        <v/>
      </c>
      <c r="P22" s="4" t="str">
        <f>IF((VLOOKUP($A22,'[2]Invest In OP'!$F$9:$H$65,3,FALSE))&gt;0,"REQ","")</f>
        <v>REQ</v>
      </c>
      <c r="Q22" s="97"/>
      <c r="R22" s="3">
        <v>44205</v>
      </c>
      <c r="S22" s="3">
        <v>44259</v>
      </c>
      <c r="T22" s="96" t="str">
        <f t="shared" si="2"/>
        <v/>
      </c>
      <c r="U22" s="96" t="str">
        <f t="shared" si="0"/>
        <v>REQ</v>
      </c>
      <c r="V22" s="96" t="str">
        <f t="shared" si="7"/>
        <v>REQ</v>
      </c>
      <c r="W22" s="3">
        <v>44214</v>
      </c>
      <c r="X22" s="3">
        <v>44271</v>
      </c>
      <c r="Y22" s="3" t="str">
        <f t="shared" si="3"/>
        <v/>
      </c>
      <c r="Z22" s="3" t="str">
        <f t="shared" si="4"/>
        <v>REQ</v>
      </c>
      <c r="AA22" s="3" t="str">
        <f t="shared" si="5"/>
        <v>REQ</v>
      </c>
      <c r="AB22" s="96" t="str">
        <f t="shared" si="6"/>
        <v>REQ</v>
      </c>
      <c r="AC22">
        <f>VLOOKUP($A22,Summary!$A$11:$B$67,1,0)</f>
        <v>67198</v>
      </c>
    </row>
    <row r="23" spans="1:30" s="98" customFormat="1" ht="30" customHeight="1" x14ac:dyDescent="0.25">
      <c r="A23">
        <v>65392</v>
      </c>
      <c r="B23" s="98" t="s">
        <v>96</v>
      </c>
      <c r="C23" s="98" t="s">
        <v>97</v>
      </c>
      <c r="D23" s="98" t="s">
        <v>37</v>
      </c>
      <c r="E23" s="98" t="s">
        <v>38</v>
      </c>
      <c r="H23" t="s">
        <v>98</v>
      </c>
      <c r="I23" t="s">
        <v>98</v>
      </c>
      <c r="J23" s="98" t="s">
        <v>16</v>
      </c>
      <c r="K23" s="3">
        <v>41626</v>
      </c>
      <c r="L23" s="3"/>
      <c r="M23" s="3"/>
      <c r="N23" t="s">
        <v>17</v>
      </c>
      <c r="O23" s="2" t="str">
        <f t="shared" si="1"/>
        <v/>
      </c>
      <c r="P23" s="4" t="str">
        <f>IF((VLOOKUP($A23,'[2]Invest In OP'!$F$9:$H$65,3,FALSE))&gt;0,"REQ","")</f>
        <v>REQ</v>
      </c>
      <c r="Q23" s="97"/>
      <c r="R23" s="3">
        <v>44226</v>
      </c>
      <c r="S23" s="3">
        <v>44228</v>
      </c>
      <c r="T23" s="96" t="str">
        <f t="shared" si="2"/>
        <v/>
      </c>
      <c r="U23" s="96" t="str">
        <f t="shared" si="0"/>
        <v>REQ</v>
      </c>
      <c r="V23" s="96" t="str">
        <f t="shared" si="7"/>
        <v>REQ</v>
      </c>
      <c r="W23" s="3">
        <v>44180</v>
      </c>
      <c r="X23" s="3">
        <v>44231</v>
      </c>
      <c r="Y23" s="3" t="str">
        <f t="shared" si="3"/>
        <v/>
      </c>
      <c r="Z23" s="3" t="str">
        <f t="shared" si="4"/>
        <v/>
      </c>
      <c r="AA23" s="3" t="str">
        <f t="shared" si="5"/>
        <v>REQ</v>
      </c>
      <c r="AB23" s="96" t="str">
        <f t="shared" si="6"/>
        <v>REQ</v>
      </c>
      <c r="AC23">
        <f>VLOOKUP($A23,Summary!$A$11:$B$67,1,0)</f>
        <v>65392</v>
      </c>
    </row>
    <row r="24" spans="1:30" s="98" customFormat="1" ht="30" customHeight="1" x14ac:dyDescent="0.25">
      <c r="A24">
        <v>66259</v>
      </c>
      <c r="B24" s="98" t="s">
        <v>138</v>
      </c>
      <c r="C24" s="98" t="s">
        <v>139</v>
      </c>
      <c r="D24" s="98" t="s">
        <v>37</v>
      </c>
      <c r="E24" s="98" t="s">
        <v>38</v>
      </c>
      <c r="H24" t="s">
        <v>114</v>
      </c>
      <c r="I24" t="s">
        <v>114</v>
      </c>
      <c r="J24" s="98" t="s">
        <v>16</v>
      </c>
      <c r="K24" s="3">
        <v>42580</v>
      </c>
      <c r="L24" s="3"/>
      <c r="M24" s="3"/>
      <c r="N24" t="s">
        <v>140</v>
      </c>
      <c r="O24" s="2" t="str">
        <f t="shared" si="1"/>
        <v/>
      </c>
      <c r="P24" s="4" t="str">
        <f>IF((VLOOKUP($A24,'[2]Invest In OP'!$F$9:$H$65,3,FALSE))&gt;0,"REQ","")</f>
        <v>REQ</v>
      </c>
      <c r="Q24" s="97"/>
      <c r="R24" s="3"/>
      <c r="S24" s="3">
        <v>44225</v>
      </c>
      <c r="T24" s="96" t="str">
        <f t="shared" si="2"/>
        <v/>
      </c>
      <c r="U24" s="96" t="str">
        <f t="shared" si="0"/>
        <v>REQ</v>
      </c>
      <c r="V24" s="96" t="str">
        <f t="shared" si="7"/>
        <v>REQ</v>
      </c>
      <c r="W24" s="3">
        <v>44180</v>
      </c>
      <c r="X24" s="3">
        <v>44256</v>
      </c>
      <c r="Y24" s="3" t="str">
        <f t="shared" si="3"/>
        <v/>
      </c>
      <c r="Z24" s="3" t="str">
        <f t="shared" si="4"/>
        <v/>
      </c>
      <c r="AA24" s="3" t="str">
        <f t="shared" si="5"/>
        <v>REQ</v>
      </c>
      <c r="AB24" s="96" t="str">
        <f t="shared" si="6"/>
        <v>REQ</v>
      </c>
      <c r="AC24">
        <f>VLOOKUP($A24,Summary!$A$11:$B$67,1,0)</f>
        <v>66259</v>
      </c>
    </row>
    <row r="25" spans="1:30" s="98" customFormat="1" ht="30" customHeight="1" x14ac:dyDescent="0.25">
      <c r="A25">
        <v>78172</v>
      </c>
      <c r="B25" s="98" t="s">
        <v>196</v>
      </c>
      <c r="C25" s="98" t="s">
        <v>197</v>
      </c>
      <c r="D25" s="98" t="s">
        <v>37</v>
      </c>
      <c r="E25" s="98" t="s">
        <v>38</v>
      </c>
      <c r="H25" t="s">
        <v>172</v>
      </c>
      <c r="I25" t="s">
        <v>172</v>
      </c>
      <c r="J25" s="98" t="s">
        <v>16</v>
      </c>
      <c r="K25" s="3">
        <v>44039</v>
      </c>
      <c r="L25" s="3"/>
      <c r="M25" s="3"/>
      <c r="N25" t="s">
        <v>140</v>
      </c>
      <c r="O25" s="2" t="str">
        <f t="shared" si="1"/>
        <v>REQ</v>
      </c>
      <c r="P25" s="4" t="str">
        <f>IF((VLOOKUP($A25,'[2]Invest In OP'!$F$9:$H$65,3,FALSE))&gt;0,"REQ","")</f>
        <v>REQ</v>
      </c>
      <c r="Q25" s="97"/>
      <c r="R25" s="3">
        <v>32363</v>
      </c>
      <c r="S25" s="3">
        <v>32363</v>
      </c>
      <c r="T25" s="96" t="str">
        <f t="shared" si="2"/>
        <v>REQ</v>
      </c>
      <c r="U25" s="96" t="str">
        <f t="shared" si="0"/>
        <v/>
      </c>
      <c r="V25" s="96" t="str">
        <f t="shared" si="7"/>
        <v>REQ</v>
      </c>
      <c r="W25" s="3">
        <v>44179</v>
      </c>
      <c r="X25" s="3">
        <v>44220</v>
      </c>
      <c r="Y25" s="3" t="str">
        <f t="shared" si="3"/>
        <v>REQ</v>
      </c>
      <c r="Z25" s="3" t="str">
        <f t="shared" si="4"/>
        <v/>
      </c>
      <c r="AA25" s="3" t="str">
        <f t="shared" si="5"/>
        <v>REQ</v>
      </c>
      <c r="AB25" s="96" t="str">
        <f t="shared" si="6"/>
        <v>REQ</v>
      </c>
      <c r="AC25">
        <f>VLOOKUP($A25,Summary!$A$11:$B$67,1,0)</f>
        <v>78172</v>
      </c>
    </row>
    <row r="26" spans="1:30" s="98" customFormat="1" ht="30" customHeight="1" x14ac:dyDescent="0.25">
      <c r="A26">
        <v>63965</v>
      </c>
      <c r="B26" s="98" t="s">
        <v>35</v>
      </c>
      <c r="C26" s="98" t="s">
        <v>36</v>
      </c>
      <c r="D26" s="98" t="s">
        <v>37</v>
      </c>
      <c r="E26" s="98" t="s">
        <v>38</v>
      </c>
      <c r="H26" t="s">
        <v>15</v>
      </c>
      <c r="I26" t="s">
        <v>15</v>
      </c>
      <c r="J26" s="98" t="s">
        <v>16</v>
      </c>
      <c r="K26" s="3">
        <v>40168</v>
      </c>
      <c r="L26" s="3"/>
      <c r="M26" s="3"/>
      <c r="N26" t="s">
        <v>17</v>
      </c>
      <c r="O26" s="2" t="str">
        <f t="shared" si="1"/>
        <v/>
      </c>
      <c r="P26" s="4" t="str">
        <f>IF((VLOOKUP($A26,'[2]Invest In OP'!$F$9:$H$65,3,FALSE))&gt;0,"REQ","")</f>
        <v>REQ</v>
      </c>
      <c r="Q26" s="97"/>
      <c r="R26" s="3"/>
      <c r="S26" s="3">
        <v>44225</v>
      </c>
      <c r="T26" s="96" t="str">
        <f t="shared" si="2"/>
        <v/>
      </c>
      <c r="U26" s="96" t="str">
        <f t="shared" si="0"/>
        <v>REQ</v>
      </c>
      <c r="V26" s="96" t="str">
        <f t="shared" si="7"/>
        <v>REQ</v>
      </c>
      <c r="W26" s="3">
        <v>44179</v>
      </c>
      <c r="X26" s="3">
        <v>44232</v>
      </c>
      <c r="Y26" s="3" t="str">
        <f t="shared" si="3"/>
        <v/>
      </c>
      <c r="Z26" s="3" t="str">
        <f t="shared" si="4"/>
        <v/>
      </c>
      <c r="AA26" s="3" t="str">
        <f t="shared" si="5"/>
        <v>REQ</v>
      </c>
      <c r="AB26" s="96" t="str">
        <f t="shared" si="6"/>
        <v>REQ</v>
      </c>
      <c r="AC26">
        <f>VLOOKUP($A26,Summary!$A$11:$B$67,1,0)</f>
        <v>63965</v>
      </c>
    </row>
    <row r="27" spans="1:30" s="99" customFormat="1" ht="30" customHeight="1" x14ac:dyDescent="0.25">
      <c r="A27">
        <v>63152</v>
      </c>
      <c r="B27" s="98" t="s">
        <v>23</v>
      </c>
      <c r="C27" s="98" t="s">
        <v>24</v>
      </c>
      <c r="D27" s="98" t="s">
        <v>25</v>
      </c>
      <c r="E27" s="98" t="s">
        <v>26</v>
      </c>
      <c r="F27" s="98"/>
      <c r="G27" s="98"/>
      <c r="H27" t="s">
        <v>21</v>
      </c>
      <c r="I27" t="s">
        <v>21</v>
      </c>
      <c r="J27" s="98" t="s">
        <v>16</v>
      </c>
      <c r="K27" s="3">
        <v>39570</v>
      </c>
      <c r="L27" s="3"/>
      <c r="M27" s="3"/>
      <c r="N27" t="s">
        <v>28</v>
      </c>
      <c r="O27" s="2" t="str">
        <f t="shared" si="1"/>
        <v/>
      </c>
      <c r="P27" s="4" t="str">
        <f>IF((VLOOKUP($A27,'[2]Invest In OP'!$F$9:$H$65,3,FALSE))&gt;0,"REQ","")</f>
        <v/>
      </c>
      <c r="Q27" s="94"/>
      <c r="R27" s="3">
        <v>44200</v>
      </c>
      <c r="S27" s="3">
        <v>44225</v>
      </c>
      <c r="T27" s="96" t="str">
        <f t="shared" si="2"/>
        <v/>
      </c>
      <c r="U27" s="96" t="str">
        <f t="shared" si="0"/>
        <v>REQ</v>
      </c>
      <c r="V27" s="96" t="str">
        <f t="shared" si="7"/>
        <v>REQ</v>
      </c>
      <c r="W27" s="3">
        <v>44203</v>
      </c>
      <c r="X27" s="3">
        <v>44223</v>
      </c>
      <c r="Y27" s="3" t="str">
        <f t="shared" si="3"/>
        <v/>
      </c>
      <c r="Z27" s="3" t="str">
        <f t="shared" si="4"/>
        <v>REQ</v>
      </c>
      <c r="AA27" s="3" t="str">
        <f t="shared" si="5"/>
        <v>REQ</v>
      </c>
      <c r="AB27" s="96" t="str">
        <f t="shared" si="6"/>
        <v>REQ</v>
      </c>
      <c r="AC27">
        <f>VLOOKUP($A27,Summary!$A$11:$B$67,1,0)</f>
        <v>63152</v>
      </c>
      <c r="AD27" s="95"/>
    </row>
    <row r="28" spans="1:30" s="98" customFormat="1" ht="30" customHeight="1" x14ac:dyDescent="0.25">
      <c r="A28">
        <v>65871</v>
      </c>
      <c r="B28" s="98" t="s">
        <v>115</v>
      </c>
      <c r="C28" s="98" t="s">
        <v>116</v>
      </c>
      <c r="D28" s="98" t="s">
        <v>117</v>
      </c>
      <c r="E28" s="98" t="s">
        <v>113</v>
      </c>
      <c r="H28" t="s">
        <v>114</v>
      </c>
      <c r="I28" t="s">
        <v>114</v>
      </c>
      <c r="J28" s="98" t="s">
        <v>16</v>
      </c>
      <c r="K28" s="3">
        <v>41940</v>
      </c>
      <c r="L28" s="3"/>
      <c r="M28" s="3"/>
      <c r="N28" t="s">
        <v>28</v>
      </c>
      <c r="O28" s="2" t="str">
        <f t="shared" si="1"/>
        <v/>
      </c>
      <c r="P28" s="4" t="str">
        <f>IF((VLOOKUP($A28,'[2]Invest In OP'!$F$9:$H$65,3,FALSE))&gt;0,"REQ","")</f>
        <v>REQ</v>
      </c>
      <c r="Q28" s="97"/>
      <c r="R28" s="3">
        <v>44188</v>
      </c>
      <c r="S28" s="3">
        <v>44196</v>
      </c>
      <c r="T28" s="96" t="str">
        <f t="shared" si="2"/>
        <v/>
      </c>
      <c r="U28" s="96" t="str">
        <f t="shared" si="0"/>
        <v/>
      </c>
      <c r="V28" s="96" t="str">
        <f t="shared" si="7"/>
        <v/>
      </c>
      <c r="W28" s="3">
        <v>44183</v>
      </c>
      <c r="X28" s="3">
        <v>44200</v>
      </c>
      <c r="Y28" s="3" t="str">
        <f t="shared" si="3"/>
        <v/>
      </c>
      <c r="Z28" s="3" t="str">
        <f t="shared" si="4"/>
        <v/>
      </c>
      <c r="AA28" s="3" t="str">
        <f t="shared" si="5"/>
        <v/>
      </c>
      <c r="AB28" s="96" t="str">
        <f t="shared" si="6"/>
        <v/>
      </c>
      <c r="AC28">
        <f>VLOOKUP($A28,Summary!$A$11:$B$67,1,0)</f>
        <v>65871</v>
      </c>
    </row>
    <row r="29" spans="1:30" s="98" customFormat="1" ht="30" customHeight="1" x14ac:dyDescent="0.25">
      <c r="A29">
        <v>64963</v>
      </c>
      <c r="B29" s="98" t="s">
        <v>71</v>
      </c>
      <c r="C29" s="98" t="s">
        <v>72</v>
      </c>
      <c r="D29" s="98" t="s">
        <v>73</v>
      </c>
      <c r="E29" s="98" t="s">
        <v>74</v>
      </c>
      <c r="H29" t="s">
        <v>75</v>
      </c>
      <c r="I29" t="s">
        <v>75</v>
      </c>
      <c r="J29" s="98" t="s">
        <v>16</v>
      </c>
      <c r="K29" s="3">
        <v>41184</v>
      </c>
      <c r="L29" s="3"/>
      <c r="M29" s="3"/>
      <c r="N29" t="s">
        <v>17</v>
      </c>
      <c r="O29" s="2" t="str">
        <f t="shared" si="1"/>
        <v/>
      </c>
      <c r="P29" s="4" t="str">
        <f>IF((VLOOKUP($A29,'[2]Invest In OP'!$F$9:$H$65,3,FALSE))&gt;0,"REQ","")</f>
        <v>REQ</v>
      </c>
      <c r="Q29" s="97"/>
      <c r="R29" s="3"/>
      <c r="S29" s="3">
        <v>44188</v>
      </c>
      <c r="T29" s="96" t="str">
        <f t="shared" si="2"/>
        <v/>
      </c>
      <c r="U29" s="96" t="str">
        <f t="shared" si="0"/>
        <v/>
      </c>
      <c r="V29" s="96" t="str">
        <f t="shared" si="7"/>
        <v/>
      </c>
      <c r="W29" s="3"/>
      <c r="X29" s="3">
        <v>44188</v>
      </c>
      <c r="Y29" s="3" t="str">
        <f t="shared" si="3"/>
        <v/>
      </c>
      <c r="Z29" s="3" t="str">
        <f t="shared" si="4"/>
        <v/>
      </c>
      <c r="AA29" s="3" t="str">
        <f t="shared" si="5"/>
        <v/>
      </c>
      <c r="AB29" s="96" t="str">
        <f t="shared" si="6"/>
        <v/>
      </c>
      <c r="AC29">
        <f>VLOOKUP($A29,Summary!$A$11:$B$67,1,0)</f>
        <v>64963</v>
      </c>
    </row>
    <row r="30" spans="1:30" s="110" customFormat="1" ht="30" customHeight="1" x14ac:dyDescent="0.25">
      <c r="A30" s="109">
        <v>68022</v>
      </c>
      <c r="B30" s="110" t="s">
        <v>269</v>
      </c>
      <c r="C30" s="110" t="s">
        <v>270</v>
      </c>
      <c r="D30" s="110" t="s">
        <v>271</v>
      </c>
      <c r="E30" s="110" t="s">
        <v>81</v>
      </c>
      <c r="H30" s="109" t="s">
        <v>172</v>
      </c>
      <c r="I30" s="109" t="s">
        <v>172</v>
      </c>
      <c r="J30" s="110" t="s">
        <v>16</v>
      </c>
      <c r="K30" s="111">
        <v>43817</v>
      </c>
      <c r="L30" s="111"/>
      <c r="M30" s="111"/>
      <c r="N30" s="109" t="s">
        <v>272</v>
      </c>
      <c r="O30" s="123" t="str">
        <f t="shared" si="1"/>
        <v>REQ</v>
      </c>
      <c r="P30" s="4" t="str">
        <f>IF((VLOOKUP($A30,'[2]Invest In OP'!$F$9:$H$65,3,FALSE))&gt;0,"REQ","")</f>
        <v>REQ</v>
      </c>
      <c r="Q30" s="112" t="s">
        <v>216</v>
      </c>
      <c r="R30" s="111">
        <v>32363</v>
      </c>
      <c r="S30" s="111">
        <v>32363</v>
      </c>
      <c r="T30" s="96" t="str">
        <f t="shared" si="2"/>
        <v>REQ</v>
      </c>
      <c r="U30" s="113" t="str">
        <f t="shared" si="0"/>
        <v/>
      </c>
      <c r="V30" s="113" t="str">
        <f t="shared" si="7"/>
        <v>REQ</v>
      </c>
      <c r="W30" s="111">
        <v>44207</v>
      </c>
      <c r="X30" s="111">
        <v>44223</v>
      </c>
      <c r="Y30" s="111" t="str">
        <f t="shared" si="3"/>
        <v>REQ</v>
      </c>
      <c r="Z30" s="111" t="str">
        <f t="shared" si="4"/>
        <v>REQ</v>
      </c>
      <c r="AA30" s="111" t="str">
        <f t="shared" si="5"/>
        <v>REQ</v>
      </c>
      <c r="AB30" s="113" t="str">
        <f t="shared" si="6"/>
        <v>REQ</v>
      </c>
      <c r="AC30" s="109">
        <f>VLOOKUP($A30,Summary!$A$11:$B$67,1,0)</f>
        <v>68022</v>
      </c>
    </row>
    <row r="31" spans="1:30" s="98" customFormat="1" ht="30" customHeight="1" x14ac:dyDescent="0.25">
      <c r="A31">
        <v>67991</v>
      </c>
      <c r="B31" s="98" t="s">
        <v>182</v>
      </c>
      <c r="C31" s="98" t="s">
        <v>183</v>
      </c>
      <c r="D31" s="98" t="s">
        <v>184</v>
      </c>
      <c r="E31" s="98" t="s">
        <v>185</v>
      </c>
      <c r="H31" t="s">
        <v>157</v>
      </c>
      <c r="I31" t="s">
        <v>157</v>
      </c>
      <c r="J31" s="98" t="s">
        <v>70</v>
      </c>
      <c r="K31" s="3">
        <v>43767</v>
      </c>
      <c r="L31" s="3"/>
      <c r="M31" s="3"/>
      <c r="N31" t="s">
        <v>140</v>
      </c>
      <c r="O31" s="2" t="str">
        <f t="shared" si="1"/>
        <v>REQ</v>
      </c>
      <c r="P31" s="4" t="str">
        <f>IF((VLOOKUP($A31,'[2]Invest In OP'!$F$9:$H$65,3,FALSE))&gt;0,"REQ","")</f>
        <v>REQ</v>
      </c>
      <c r="Q31" s="97"/>
      <c r="R31" s="3">
        <v>32363</v>
      </c>
      <c r="S31" s="3">
        <v>32363</v>
      </c>
      <c r="T31" s="96" t="str">
        <f t="shared" si="2"/>
        <v>REQ</v>
      </c>
      <c r="U31" s="96" t="str">
        <f t="shared" si="0"/>
        <v/>
      </c>
      <c r="V31" s="96" t="str">
        <f t="shared" si="7"/>
        <v>REQ</v>
      </c>
      <c r="W31" s="3">
        <v>44168</v>
      </c>
      <c r="X31" s="3">
        <v>44177</v>
      </c>
      <c r="Y31" s="3" t="str">
        <f t="shared" si="3"/>
        <v>REQ</v>
      </c>
      <c r="Z31" s="3" t="str">
        <f t="shared" si="4"/>
        <v/>
      </c>
      <c r="AA31" s="3" t="str">
        <f t="shared" si="5"/>
        <v/>
      </c>
      <c r="AB31" s="96" t="str">
        <f t="shared" si="6"/>
        <v>REQ</v>
      </c>
      <c r="AC31">
        <f>VLOOKUP($A31,Summary!$A$11:$B$67,1,0)</f>
        <v>67991</v>
      </c>
    </row>
    <row r="32" spans="1:30" s="98" customFormat="1" ht="30" customHeight="1" x14ac:dyDescent="0.25">
      <c r="A32">
        <v>67913</v>
      </c>
      <c r="B32" s="98" t="s">
        <v>176</v>
      </c>
      <c r="C32" s="98" t="s">
        <v>177</v>
      </c>
      <c r="D32" s="98" t="s">
        <v>178</v>
      </c>
      <c r="E32" s="98" t="s">
        <v>144</v>
      </c>
      <c r="H32" t="s">
        <v>114</v>
      </c>
      <c r="I32" t="s">
        <v>114</v>
      </c>
      <c r="J32" s="98" t="s">
        <v>16</v>
      </c>
      <c r="K32" s="3">
        <v>43059</v>
      </c>
      <c r="L32" s="3"/>
      <c r="M32" s="3"/>
      <c r="N32" t="s">
        <v>17</v>
      </c>
      <c r="O32" s="2" t="str">
        <f t="shared" si="1"/>
        <v/>
      </c>
      <c r="P32" s="4" t="str">
        <f>IF((VLOOKUP($A32,'[2]Invest In OP'!$F$9:$H$65,3,FALSE))&gt;0,"REQ","")</f>
        <v>REQ</v>
      </c>
      <c r="Q32" s="97"/>
      <c r="R32" s="3">
        <v>44201</v>
      </c>
      <c r="S32" s="3">
        <v>44204</v>
      </c>
      <c r="T32" s="96" t="str">
        <f t="shared" si="2"/>
        <v/>
      </c>
      <c r="U32" s="96" t="str">
        <f t="shared" si="0"/>
        <v>REQ</v>
      </c>
      <c r="V32" s="96" t="str">
        <f t="shared" si="7"/>
        <v>REQ</v>
      </c>
      <c r="W32" s="3">
        <v>44201</v>
      </c>
      <c r="X32" s="3">
        <v>44237</v>
      </c>
      <c r="Y32" s="3" t="str">
        <f t="shared" si="3"/>
        <v/>
      </c>
      <c r="Z32" s="3" t="str">
        <f t="shared" si="4"/>
        <v>REQ</v>
      </c>
      <c r="AA32" s="3" t="str">
        <f t="shared" si="5"/>
        <v>REQ</v>
      </c>
      <c r="AB32" s="96" t="str">
        <f t="shared" si="6"/>
        <v>REQ</v>
      </c>
      <c r="AC32">
        <f>VLOOKUP($A32,Summary!$A$11:$B$67,1,0)</f>
        <v>67913</v>
      </c>
    </row>
    <row r="33" spans="1:29" s="98" customFormat="1" ht="30" customHeight="1" x14ac:dyDescent="0.25">
      <c r="A33">
        <v>65738</v>
      </c>
      <c r="B33" s="98" t="s">
        <v>105</v>
      </c>
      <c r="C33" s="98" t="s">
        <v>106</v>
      </c>
      <c r="D33" s="98" t="s">
        <v>107</v>
      </c>
      <c r="E33" s="98" t="s">
        <v>16</v>
      </c>
      <c r="H33" t="s">
        <v>75</v>
      </c>
      <c r="I33" t="s">
        <v>75</v>
      </c>
      <c r="J33" s="98" t="s">
        <v>16</v>
      </c>
      <c r="K33" s="3">
        <v>41088</v>
      </c>
      <c r="L33" s="3"/>
      <c r="M33" s="3"/>
      <c r="N33" t="s">
        <v>43</v>
      </c>
      <c r="O33" s="2" t="str">
        <f t="shared" si="1"/>
        <v/>
      </c>
      <c r="P33" s="4" t="str">
        <f>IF((VLOOKUP($A33,'[2]Invest In OP'!$F$9:$H$65,3,FALSE))&gt;0,"REQ","")</f>
        <v>REQ</v>
      </c>
      <c r="Q33" s="97"/>
      <c r="R33" s="3">
        <v>44204</v>
      </c>
      <c r="S33" s="3">
        <v>44224</v>
      </c>
      <c r="T33" s="96" t="str">
        <f t="shared" si="2"/>
        <v/>
      </c>
      <c r="U33" s="96" t="str">
        <f t="shared" si="0"/>
        <v>REQ</v>
      </c>
      <c r="V33" s="96" t="str">
        <f t="shared" si="7"/>
        <v>REQ</v>
      </c>
      <c r="W33" s="3">
        <v>44204</v>
      </c>
      <c r="X33" s="3">
        <v>44229</v>
      </c>
      <c r="Y33" s="3" t="str">
        <f t="shared" si="3"/>
        <v/>
      </c>
      <c r="Z33" s="3" t="str">
        <f t="shared" si="4"/>
        <v>REQ</v>
      </c>
      <c r="AA33" s="3" t="str">
        <f t="shared" si="5"/>
        <v>REQ</v>
      </c>
      <c r="AB33" s="96" t="str">
        <f t="shared" si="6"/>
        <v>REQ</v>
      </c>
      <c r="AC33">
        <f>VLOOKUP($A33,Summary!$A$11:$B$67,1,0)</f>
        <v>65738</v>
      </c>
    </row>
    <row r="34" spans="1:29" s="98" customFormat="1" ht="30" customHeight="1" x14ac:dyDescent="0.25">
      <c r="A34">
        <v>65739</v>
      </c>
      <c r="B34" s="98" t="s">
        <v>108</v>
      </c>
      <c r="C34" s="98" t="s">
        <v>109</v>
      </c>
      <c r="D34" s="98" t="s">
        <v>110</v>
      </c>
      <c r="E34" s="98" t="s">
        <v>42</v>
      </c>
      <c r="H34" t="s">
        <v>98</v>
      </c>
      <c r="I34" t="s">
        <v>98</v>
      </c>
      <c r="J34" s="98" t="s">
        <v>16</v>
      </c>
      <c r="K34" s="3">
        <v>41694</v>
      </c>
      <c r="L34" s="3"/>
      <c r="M34" s="3"/>
      <c r="N34" t="s">
        <v>22</v>
      </c>
      <c r="O34" s="2" t="str">
        <f t="shared" si="1"/>
        <v/>
      </c>
      <c r="P34" s="4" t="str">
        <f>IF((VLOOKUP($A34,'[2]Invest In OP'!$F$9:$H$65,3,FALSE))&gt;0,"REQ","")</f>
        <v>REQ</v>
      </c>
      <c r="Q34" s="97"/>
      <c r="R34" s="3"/>
      <c r="S34" s="3">
        <v>44187</v>
      </c>
      <c r="T34" s="96" t="str">
        <f t="shared" si="2"/>
        <v/>
      </c>
      <c r="U34" s="96" t="str">
        <f t="shared" si="0"/>
        <v/>
      </c>
      <c r="V34" s="96" t="str">
        <f t="shared" si="7"/>
        <v/>
      </c>
      <c r="W34" s="3"/>
      <c r="X34" s="3">
        <v>44187</v>
      </c>
      <c r="Y34" s="3" t="str">
        <f t="shared" si="3"/>
        <v/>
      </c>
      <c r="Z34" s="3" t="str">
        <f t="shared" si="4"/>
        <v/>
      </c>
      <c r="AA34" s="3" t="str">
        <f t="shared" si="5"/>
        <v/>
      </c>
      <c r="AB34" s="96" t="str">
        <f t="shared" si="6"/>
        <v/>
      </c>
      <c r="AC34">
        <f>VLOOKUP($A34,Summary!$A$11:$B$67,1,0)</f>
        <v>65739</v>
      </c>
    </row>
    <row r="35" spans="1:29" s="98" customFormat="1" ht="30" customHeight="1" x14ac:dyDescent="0.25">
      <c r="A35">
        <v>78489</v>
      </c>
      <c r="B35" s="98" t="s">
        <v>190</v>
      </c>
      <c r="C35" s="98" t="s">
        <v>191</v>
      </c>
      <c r="D35" s="98" t="s">
        <v>192</v>
      </c>
      <c r="E35" s="98" t="s">
        <v>273</v>
      </c>
      <c r="H35" t="s">
        <v>157</v>
      </c>
      <c r="I35" t="s">
        <v>157</v>
      </c>
      <c r="J35" s="98" t="s">
        <v>70</v>
      </c>
      <c r="K35" s="3">
        <v>43553</v>
      </c>
      <c r="L35" s="3"/>
      <c r="M35" s="3"/>
      <c r="N35" t="s">
        <v>22</v>
      </c>
      <c r="O35" s="2" t="str">
        <f t="shared" si="1"/>
        <v>REQ</v>
      </c>
      <c r="P35" s="4" t="str">
        <f>IF((VLOOKUP($A35,'[2]Invest In OP'!$F$9:$H$65,3,FALSE))&gt;0,"REQ","")</f>
        <v>REQ</v>
      </c>
      <c r="Q35" s="97"/>
      <c r="R35" s="3">
        <v>44230</v>
      </c>
      <c r="S35" s="3">
        <v>44239</v>
      </c>
      <c r="T35" s="96" t="str">
        <f t="shared" si="2"/>
        <v>REQ</v>
      </c>
      <c r="U35" s="96" t="str">
        <f t="shared" si="0"/>
        <v>REQ</v>
      </c>
      <c r="V35" s="96" t="str">
        <f t="shared" si="7"/>
        <v>REQ</v>
      </c>
      <c r="W35" s="3">
        <v>44376</v>
      </c>
      <c r="X35" s="3">
        <v>44392</v>
      </c>
      <c r="Y35" s="3" t="str">
        <f t="shared" si="3"/>
        <v>REQ</v>
      </c>
      <c r="Z35" s="3" t="str">
        <f t="shared" si="4"/>
        <v>REQ</v>
      </c>
      <c r="AA35" s="3" t="str">
        <f t="shared" si="5"/>
        <v>REQ</v>
      </c>
      <c r="AB35" s="96" t="str">
        <f t="shared" si="6"/>
        <v>REQ</v>
      </c>
      <c r="AC35">
        <f>VLOOKUP($A35,Summary!$A$11:$B$67,1,0)</f>
        <v>78489</v>
      </c>
    </row>
    <row r="36" spans="1:29" s="98" customFormat="1" ht="30" customHeight="1" x14ac:dyDescent="0.25">
      <c r="A36">
        <v>64149</v>
      </c>
      <c r="B36" s="98" t="s">
        <v>48</v>
      </c>
      <c r="C36" s="98" t="s">
        <v>49</v>
      </c>
      <c r="D36" s="98" t="s">
        <v>50</v>
      </c>
      <c r="E36" s="98" t="s">
        <v>26</v>
      </c>
      <c r="H36" t="s">
        <v>15</v>
      </c>
      <c r="I36" t="s">
        <v>15</v>
      </c>
      <c r="J36" s="98" t="s">
        <v>16</v>
      </c>
      <c r="K36" s="3">
        <v>40359</v>
      </c>
      <c r="L36" s="3"/>
      <c r="M36" s="3"/>
      <c r="N36" t="s">
        <v>43</v>
      </c>
      <c r="O36" s="2" t="str">
        <f t="shared" si="1"/>
        <v/>
      </c>
      <c r="P36" s="4" t="str">
        <f>IF((VLOOKUP($A36,'[2]Invest In OP'!$F$9:$H$65,3,FALSE))&gt;0,"REQ","")</f>
        <v>REQ</v>
      </c>
      <c r="Q36" s="97"/>
      <c r="R36" s="3">
        <v>44215</v>
      </c>
      <c r="S36" s="3">
        <v>44271</v>
      </c>
      <c r="T36" s="96" t="str">
        <f t="shared" si="2"/>
        <v/>
      </c>
      <c r="U36" s="96" t="str">
        <f t="shared" si="0"/>
        <v>REQ</v>
      </c>
      <c r="V36" s="96" t="str">
        <f t="shared" si="7"/>
        <v>REQ</v>
      </c>
      <c r="W36" s="3">
        <v>44208</v>
      </c>
      <c r="X36" s="3">
        <v>44225</v>
      </c>
      <c r="Y36" s="3" t="str">
        <f t="shared" si="3"/>
        <v/>
      </c>
      <c r="Z36" s="3" t="str">
        <f t="shared" si="4"/>
        <v>REQ</v>
      </c>
      <c r="AA36" s="3" t="str">
        <f t="shared" si="5"/>
        <v>REQ</v>
      </c>
      <c r="AB36" s="96" t="str">
        <f t="shared" si="6"/>
        <v>REQ</v>
      </c>
      <c r="AC36">
        <f>VLOOKUP($A36,Summary!$A$11:$B$67,1,0)</f>
        <v>64149</v>
      </c>
    </row>
    <row r="37" spans="1:29" s="98" customFormat="1" ht="30" customHeight="1" x14ac:dyDescent="0.25">
      <c r="A37">
        <v>67285</v>
      </c>
      <c r="B37" s="98" t="s">
        <v>162</v>
      </c>
      <c r="C37" s="98" t="s">
        <v>163</v>
      </c>
      <c r="D37" s="98" t="s">
        <v>164</v>
      </c>
      <c r="E37" s="98" t="s">
        <v>165</v>
      </c>
      <c r="H37" t="s">
        <v>114</v>
      </c>
      <c r="I37" t="s">
        <v>114</v>
      </c>
      <c r="J37" s="98" t="s">
        <v>16</v>
      </c>
      <c r="K37" s="3">
        <v>42762</v>
      </c>
      <c r="L37" s="3"/>
      <c r="M37" s="3"/>
      <c r="N37" t="s">
        <v>17</v>
      </c>
      <c r="O37" s="2" t="str">
        <f t="shared" si="1"/>
        <v/>
      </c>
      <c r="P37" s="4" t="str">
        <f>IF((VLOOKUP($A37,'[2]Invest In OP'!$F$9:$H$65,3,FALSE))&gt;0,"REQ","")</f>
        <v>REQ</v>
      </c>
      <c r="Q37" s="97"/>
      <c r="R37" s="3">
        <v>44180</v>
      </c>
      <c r="S37" s="3">
        <v>44208</v>
      </c>
      <c r="T37" s="96" t="str">
        <f t="shared" si="2"/>
        <v/>
      </c>
      <c r="U37" s="96" t="str">
        <f t="shared" si="0"/>
        <v>REQ</v>
      </c>
      <c r="V37" s="96" t="str">
        <f t="shared" si="7"/>
        <v>REQ</v>
      </c>
      <c r="W37" s="3">
        <v>44180</v>
      </c>
      <c r="X37" s="3">
        <v>44208</v>
      </c>
      <c r="Y37" s="3" t="str">
        <f t="shared" si="3"/>
        <v/>
      </c>
      <c r="Z37" s="3" t="str">
        <f t="shared" si="4"/>
        <v/>
      </c>
      <c r="AA37" s="3" t="str">
        <f t="shared" si="5"/>
        <v>REQ</v>
      </c>
      <c r="AB37" s="96" t="str">
        <f t="shared" si="6"/>
        <v>REQ</v>
      </c>
      <c r="AC37">
        <f>VLOOKUP($A37,Summary!$A$11:$B$67,1,0)</f>
        <v>67285</v>
      </c>
    </row>
    <row r="38" spans="1:29" s="98" customFormat="1" ht="30" customHeight="1" x14ac:dyDescent="0.25">
      <c r="A38">
        <v>64082</v>
      </c>
      <c r="B38" s="98" t="s">
        <v>44</v>
      </c>
      <c r="C38" s="98" t="s">
        <v>45</v>
      </c>
      <c r="D38" s="98" t="s">
        <v>46</v>
      </c>
      <c r="E38" s="98" t="s">
        <v>47</v>
      </c>
      <c r="H38" t="s">
        <v>15</v>
      </c>
      <c r="I38" t="s">
        <v>15</v>
      </c>
      <c r="J38" s="98" t="s">
        <v>16</v>
      </c>
      <c r="K38" s="3">
        <v>40766</v>
      </c>
      <c r="L38" s="3"/>
      <c r="M38" s="3"/>
      <c r="N38" t="s">
        <v>17</v>
      </c>
      <c r="O38" s="2" t="str">
        <f t="shared" si="1"/>
        <v/>
      </c>
      <c r="P38" s="4" t="str">
        <f>IF((VLOOKUP($A38,'[2]Invest In OP'!$F$9:$H$65,3,FALSE))&gt;0,"REQ","")</f>
        <v>REQ</v>
      </c>
      <c r="Q38" s="97"/>
      <c r="R38" s="3">
        <v>44202</v>
      </c>
      <c r="S38" s="3">
        <v>44216</v>
      </c>
      <c r="T38" s="96" t="str">
        <f t="shared" si="2"/>
        <v/>
      </c>
      <c r="U38" s="96" t="str">
        <f t="shared" si="0"/>
        <v>REQ</v>
      </c>
      <c r="V38" s="96" t="str">
        <f t="shared" si="7"/>
        <v>REQ</v>
      </c>
      <c r="W38" s="3">
        <v>44202</v>
      </c>
      <c r="X38" s="3">
        <v>44216</v>
      </c>
      <c r="Y38" s="3" t="str">
        <f t="shared" si="3"/>
        <v/>
      </c>
      <c r="Z38" s="3" t="str">
        <f t="shared" si="4"/>
        <v>REQ</v>
      </c>
      <c r="AA38" s="3" t="str">
        <f t="shared" si="5"/>
        <v>REQ</v>
      </c>
      <c r="AB38" s="96" t="str">
        <f t="shared" si="6"/>
        <v>REQ</v>
      </c>
      <c r="AC38">
        <f>VLOOKUP($A38,Summary!$A$11:$B$67,1,0)</f>
        <v>64082</v>
      </c>
    </row>
    <row r="39" spans="1:29" s="98" customFormat="1" ht="30" customHeight="1" x14ac:dyDescent="0.25">
      <c r="A39">
        <v>66126</v>
      </c>
      <c r="B39" s="98" t="s">
        <v>133</v>
      </c>
      <c r="C39" s="98" t="s">
        <v>134</v>
      </c>
      <c r="D39" s="98" t="s">
        <v>131</v>
      </c>
      <c r="E39" s="98" t="s">
        <v>132</v>
      </c>
      <c r="H39" t="s">
        <v>98</v>
      </c>
      <c r="I39" t="s">
        <v>98</v>
      </c>
      <c r="J39" s="98" t="s">
        <v>16</v>
      </c>
      <c r="K39" s="3">
        <v>42194</v>
      </c>
      <c r="L39" s="3"/>
      <c r="M39" s="3"/>
      <c r="N39" t="s">
        <v>17</v>
      </c>
      <c r="O39" s="2" t="str">
        <f t="shared" si="1"/>
        <v/>
      </c>
      <c r="P39" s="4" t="str">
        <f>IF((VLOOKUP($A39,'[2]Invest In OP'!$F$9:$H$65,3,FALSE))&gt;0,"REQ","")</f>
        <v>REQ</v>
      </c>
      <c r="Q39" s="97"/>
      <c r="R39" s="3"/>
      <c r="S39" s="3">
        <v>44201</v>
      </c>
      <c r="T39" s="96" t="str">
        <f t="shared" si="2"/>
        <v/>
      </c>
      <c r="U39" s="96" t="str">
        <f t="shared" si="0"/>
        <v/>
      </c>
      <c r="V39" s="96" t="str">
        <f t="shared" si="7"/>
        <v/>
      </c>
      <c r="W39" s="3">
        <v>44203</v>
      </c>
      <c r="X39" s="3">
        <v>44225</v>
      </c>
      <c r="Y39" s="3" t="str">
        <f t="shared" si="3"/>
        <v/>
      </c>
      <c r="Z39" s="3" t="str">
        <f t="shared" si="4"/>
        <v>REQ</v>
      </c>
      <c r="AA39" s="3" t="str">
        <f t="shared" si="5"/>
        <v>REQ</v>
      </c>
      <c r="AB39" s="96" t="str">
        <f t="shared" si="6"/>
        <v>REQ</v>
      </c>
      <c r="AC39">
        <f>VLOOKUP($A39,Summary!$A$11:$B$67,1,0)</f>
        <v>66126</v>
      </c>
    </row>
    <row r="40" spans="1:29" s="98" customFormat="1" ht="30" customHeight="1" x14ac:dyDescent="0.25">
      <c r="A40">
        <v>65896</v>
      </c>
      <c r="B40" s="98" t="s">
        <v>118</v>
      </c>
      <c r="C40" s="98" t="s">
        <v>119</v>
      </c>
      <c r="D40" s="98" t="s">
        <v>120</v>
      </c>
      <c r="E40" s="98" t="s">
        <v>121</v>
      </c>
      <c r="G40" s="98" t="s">
        <v>122</v>
      </c>
      <c r="H40" t="s">
        <v>98</v>
      </c>
      <c r="I40" t="s">
        <v>98</v>
      </c>
      <c r="J40" s="98" t="s">
        <v>16</v>
      </c>
      <c r="K40" s="3">
        <v>41382</v>
      </c>
      <c r="L40" s="3"/>
      <c r="M40" s="3"/>
      <c r="N40" t="s">
        <v>22</v>
      </c>
      <c r="O40" s="2" t="str">
        <f t="shared" si="1"/>
        <v/>
      </c>
      <c r="P40" s="4" t="str">
        <f>IF((VLOOKUP($A40,'[2]Invest In OP'!$F$9:$H$65,3,FALSE))&gt;0,"REQ","")</f>
        <v>REQ</v>
      </c>
      <c r="Q40" s="97"/>
      <c r="R40" s="3">
        <v>44180</v>
      </c>
      <c r="S40" s="3">
        <v>44196</v>
      </c>
      <c r="T40" s="96" t="str">
        <f t="shared" si="2"/>
        <v/>
      </c>
      <c r="U40" s="96" t="str">
        <f t="shared" si="0"/>
        <v/>
      </c>
      <c r="V40" s="96" t="str">
        <f t="shared" si="7"/>
        <v/>
      </c>
      <c r="W40" s="3">
        <v>44179</v>
      </c>
      <c r="X40" s="3">
        <v>44209</v>
      </c>
      <c r="Y40" s="3" t="str">
        <f t="shared" si="3"/>
        <v/>
      </c>
      <c r="Z40" s="3" t="str">
        <f t="shared" si="4"/>
        <v/>
      </c>
      <c r="AA40" s="3" t="str">
        <f t="shared" si="5"/>
        <v>REQ</v>
      </c>
      <c r="AB40" s="96" t="str">
        <f t="shared" si="6"/>
        <v>REQ</v>
      </c>
      <c r="AC40">
        <f>VLOOKUP($A40,Summary!$A$11:$B$67,1,0)</f>
        <v>65896</v>
      </c>
    </row>
    <row r="41" spans="1:29" s="98" customFormat="1" ht="30" customHeight="1" x14ac:dyDescent="0.25">
      <c r="A41">
        <v>65345</v>
      </c>
      <c r="B41" s="98" t="s">
        <v>90</v>
      </c>
      <c r="C41" s="98" t="s">
        <v>91</v>
      </c>
      <c r="D41" s="98" t="s">
        <v>92</v>
      </c>
      <c r="E41" s="98" t="s">
        <v>93</v>
      </c>
      <c r="H41" t="s">
        <v>75</v>
      </c>
      <c r="I41" t="s">
        <v>75</v>
      </c>
      <c r="J41" s="98" t="s">
        <v>16</v>
      </c>
      <c r="K41" s="3">
        <v>41030</v>
      </c>
      <c r="L41" s="3"/>
      <c r="M41" s="3"/>
      <c r="N41" t="s">
        <v>28</v>
      </c>
      <c r="O41" s="2" t="str">
        <f t="shared" si="1"/>
        <v/>
      </c>
      <c r="P41" s="4" t="str">
        <f>IF((VLOOKUP($A41,'[2]Invest In OP'!$F$9:$H$65,3,FALSE))&gt;0,"REQ","")</f>
        <v>REQ</v>
      </c>
      <c r="Q41" s="97"/>
      <c r="R41" s="3"/>
      <c r="S41" s="3">
        <v>44246</v>
      </c>
      <c r="T41" s="96" t="str">
        <f t="shared" si="2"/>
        <v/>
      </c>
      <c r="U41" s="96" t="str">
        <f>IF(S41&gt;DATE(2021, 1, 5),"REQ","")</f>
        <v>REQ</v>
      </c>
      <c r="V41" s="96" t="str">
        <f t="shared" si="7"/>
        <v>REQ</v>
      </c>
      <c r="W41" s="3">
        <v>44248</v>
      </c>
      <c r="X41" s="3">
        <v>44275</v>
      </c>
      <c r="Y41" s="3" t="str">
        <f t="shared" si="3"/>
        <v/>
      </c>
      <c r="Z41" s="3" t="str">
        <f t="shared" si="4"/>
        <v>REQ</v>
      </c>
      <c r="AA41" s="3" t="str">
        <f t="shared" si="5"/>
        <v>REQ</v>
      </c>
      <c r="AB41" s="96" t="str">
        <f t="shared" si="6"/>
        <v>REQ</v>
      </c>
      <c r="AC41">
        <f>VLOOKUP($A41,Summary!$A$11:$B$67,1,0)</f>
        <v>65345</v>
      </c>
    </row>
    <row r="42" spans="1:29" s="98" customFormat="1" ht="30" customHeight="1" x14ac:dyDescent="0.25">
      <c r="A42">
        <v>61741</v>
      </c>
      <c r="B42" s="98" t="s">
        <v>11</v>
      </c>
      <c r="C42" s="98" t="s">
        <v>12</v>
      </c>
      <c r="D42" s="98" t="s">
        <v>13</v>
      </c>
      <c r="E42" s="98" t="s">
        <v>14</v>
      </c>
      <c r="H42" t="s">
        <v>15</v>
      </c>
      <c r="I42" t="s">
        <v>15</v>
      </c>
      <c r="J42" s="98" t="s">
        <v>16</v>
      </c>
      <c r="K42" s="3">
        <v>40087</v>
      </c>
      <c r="L42" s="3"/>
      <c r="M42" s="3"/>
      <c r="N42" t="s">
        <v>17</v>
      </c>
      <c r="O42" s="2" t="str">
        <f t="shared" si="1"/>
        <v/>
      </c>
      <c r="P42" s="4" t="str">
        <f>IF((VLOOKUP($A42,'[2]Invest In OP'!$F$9:$H$65,3,FALSE))&gt;0,"REQ","")</f>
        <v>REQ</v>
      </c>
      <c r="Q42" s="97"/>
      <c r="R42" s="3">
        <v>44223</v>
      </c>
      <c r="S42" s="3">
        <v>44234</v>
      </c>
      <c r="T42" s="96" t="str">
        <f t="shared" si="2"/>
        <v/>
      </c>
      <c r="U42" s="96" t="str">
        <f t="shared" ref="U42:U58" si="8">IF(S42&gt;DATE(2021, 1, 5),"REQ","")</f>
        <v>REQ</v>
      </c>
      <c r="V42" s="96" t="str">
        <f t="shared" si="7"/>
        <v>REQ</v>
      </c>
      <c r="W42" s="3">
        <v>44223</v>
      </c>
      <c r="X42" s="3">
        <v>44229</v>
      </c>
      <c r="Y42" s="3" t="str">
        <f t="shared" si="3"/>
        <v/>
      </c>
      <c r="Z42" s="3" t="str">
        <f t="shared" si="4"/>
        <v>REQ</v>
      </c>
      <c r="AA42" s="3" t="str">
        <f t="shared" si="5"/>
        <v>REQ</v>
      </c>
      <c r="AB42" s="96" t="str">
        <f t="shared" si="6"/>
        <v>REQ</v>
      </c>
      <c r="AC42">
        <f>VLOOKUP($A42,Summary!$A$11:$B$67,1,0)</f>
        <v>61741</v>
      </c>
    </row>
    <row r="43" spans="1:29" s="98" customFormat="1" ht="30" customHeight="1" x14ac:dyDescent="0.25">
      <c r="A43">
        <v>65527</v>
      </c>
      <c r="B43" s="98" t="s">
        <v>103</v>
      </c>
      <c r="C43" s="98" t="s">
        <v>104</v>
      </c>
      <c r="D43" s="98" t="s">
        <v>41</v>
      </c>
      <c r="E43" s="98" t="s">
        <v>42</v>
      </c>
      <c r="H43" t="s">
        <v>75</v>
      </c>
      <c r="I43" t="s">
        <v>75</v>
      </c>
      <c r="J43" s="98" t="s">
        <v>16</v>
      </c>
      <c r="K43" s="3">
        <v>41060</v>
      </c>
      <c r="L43" s="3"/>
      <c r="M43" s="3"/>
      <c r="N43" t="s">
        <v>28</v>
      </c>
      <c r="O43" s="2" t="str">
        <f t="shared" si="1"/>
        <v/>
      </c>
      <c r="P43" s="4" t="str">
        <f>IF((VLOOKUP($A43,'[2]Invest In OP'!$F$9:$H$65,3,FALSE))&gt;0,"REQ","")</f>
        <v>REQ</v>
      </c>
      <c r="Q43" s="97"/>
      <c r="R43" s="3"/>
      <c r="S43" s="3">
        <v>44189</v>
      </c>
      <c r="T43" s="96" t="str">
        <f t="shared" si="2"/>
        <v/>
      </c>
      <c r="U43" s="96" t="str">
        <f t="shared" si="8"/>
        <v/>
      </c>
      <c r="V43" s="96" t="str">
        <f t="shared" si="7"/>
        <v/>
      </c>
      <c r="W43" s="3">
        <v>44189</v>
      </c>
      <c r="X43" s="3">
        <v>44207</v>
      </c>
      <c r="Y43" s="3" t="str">
        <f t="shared" si="3"/>
        <v/>
      </c>
      <c r="Z43" s="3" t="str">
        <f t="shared" si="4"/>
        <v/>
      </c>
      <c r="AA43" s="3" t="str">
        <f t="shared" si="5"/>
        <v>REQ</v>
      </c>
      <c r="AB43" s="96" t="str">
        <f t="shared" si="6"/>
        <v>REQ</v>
      </c>
      <c r="AC43">
        <f>VLOOKUP($A43,Summary!$A$11:$B$67,1,0)</f>
        <v>65527</v>
      </c>
    </row>
    <row r="44" spans="1:29" s="98" customFormat="1" ht="30" customHeight="1" x14ac:dyDescent="0.25">
      <c r="A44">
        <v>65479</v>
      </c>
      <c r="B44" s="98" t="s">
        <v>99</v>
      </c>
      <c r="C44" s="98" t="s">
        <v>100</v>
      </c>
      <c r="D44" s="98" t="s">
        <v>101</v>
      </c>
      <c r="E44" s="98" t="s">
        <v>102</v>
      </c>
      <c r="H44" t="s">
        <v>75</v>
      </c>
      <c r="I44" t="s">
        <v>75</v>
      </c>
      <c r="J44" s="98" t="s">
        <v>16</v>
      </c>
      <c r="K44" s="3">
        <v>41088</v>
      </c>
      <c r="L44" s="3"/>
      <c r="M44" s="3"/>
      <c r="N44" t="s">
        <v>28</v>
      </c>
      <c r="O44" s="2" t="str">
        <f t="shared" si="1"/>
        <v/>
      </c>
      <c r="P44" s="4" t="str">
        <f>IF((VLOOKUP($A44,'[2]Invest In OP'!$F$9:$H$65,3,FALSE))&gt;0,"REQ","")</f>
        <v>REQ</v>
      </c>
      <c r="Q44" s="97"/>
      <c r="R44" s="3">
        <v>44204</v>
      </c>
      <c r="S44" s="3">
        <v>44209</v>
      </c>
      <c r="T44" s="96" t="str">
        <f t="shared" si="2"/>
        <v/>
      </c>
      <c r="U44" s="96" t="str">
        <f t="shared" si="8"/>
        <v>REQ</v>
      </c>
      <c r="V44" s="96" t="str">
        <f t="shared" si="7"/>
        <v>REQ</v>
      </c>
      <c r="W44" s="3">
        <v>44204</v>
      </c>
      <c r="X44" s="3">
        <v>44209</v>
      </c>
      <c r="Y44" s="3" t="str">
        <f t="shared" si="3"/>
        <v/>
      </c>
      <c r="Z44" s="3" t="str">
        <f t="shared" si="4"/>
        <v>REQ</v>
      </c>
      <c r="AA44" s="3" t="str">
        <f t="shared" si="5"/>
        <v>REQ</v>
      </c>
      <c r="AB44" s="96" t="str">
        <f t="shared" si="6"/>
        <v>REQ</v>
      </c>
      <c r="AC44">
        <f>VLOOKUP($A44,Summary!$A$11:$B$67,1,0)</f>
        <v>65479</v>
      </c>
    </row>
    <row r="45" spans="1:29" s="98" customFormat="1" ht="30" customHeight="1" x14ac:dyDescent="0.25">
      <c r="A45">
        <v>67199</v>
      </c>
      <c r="B45" s="98" t="s">
        <v>158</v>
      </c>
      <c r="C45" s="98" t="s">
        <v>159</v>
      </c>
      <c r="D45" s="98" t="s">
        <v>155</v>
      </c>
      <c r="E45" s="98" t="s">
        <v>156</v>
      </c>
      <c r="H45" t="s">
        <v>157</v>
      </c>
      <c r="I45" t="s">
        <v>157</v>
      </c>
      <c r="J45" s="98" t="s">
        <v>70</v>
      </c>
      <c r="K45" s="3">
        <v>43171</v>
      </c>
      <c r="L45" s="3"/>
      <c r="M45" s="3"/>
      <c r="N45" t="s">
        <v>22</v>
      </c>
      <c r="O45" s="2" t="str">
        <f t="shared" si="1"/>
        <v/>
      </c>
      <c r="P45" s="4" t="str">
        <f>IF((VLOOKUP($A45,'[2]Invest In OP'!$F$9:$H$65,3,FALSE))&gt;0,"REQ","")</f>
        <v>REQ</v>
      </c>
      <c r="Q45" s="97"/>
      <c r="R45" s="3">
        <v>44205</v>
      </c>
      <c r="S45" s="3">
        <v>44265</v>
      </c>
      <c r="T45" s="96" t="str">
        <f t="shared" si="2"/>
        <v/>
      </c>
      <c r="U45" s="96" t="str">
        <f t="shared" si="8"/>
        <v>REQ</v>
      </c>
      <c r="V45" s="96" t="str">
        <f t="shared" si="7"/>
        <v>REQ</v>
      </c>
      <c r="W45" s="3">
        <v>44266</v>
      </c>
      <c r="X45" s="3">
        <v>44321</v>
      </c>
      <c r="Y45" s="3" t="str">
        <f t="shared" si="3"/>
        <v/>
      </c>
      <c r="Z45" s="3" t="str">
        <f t="shared" si="4"/>
        <v>REQ</v>
      </c>
      <c r="AA45" s="3" t="str">
        <f t="shared" si="5"/>
        <v>REQ</v>
      </c>
      <c r="AB45" s="96" t="str">
        <f t="shared" si="6"/>
        <v>REQ</v>
      </c>
      <c r="AC45">
        <f>VLOOKUP($A45,Summary!$A$11:$B$67,1,0)</f>
        <v>67199</v>
      </c>
    </row>
    <row r="46" spans="1:29" s="98" customFormat="1" ht="30" customHeight="1" x14ac:dyDescent="0.25">
      <c r="A46">
        <v>66124</v>
      </c>
      <c r="B46" s="98" t="s">
        <v>129</v>
      </c>
      <c r="C46" s="98" t="s">
        <v>130</v>
      </c>
      <c r="D46" s="98" t="s">
        <v>131</v>
      </c>
      <c r="E46" s="98" t="s">
        <v>132</v>
      </c>
      <c r="H46" t="s">
        <v>98</v>
      </c>
      <c r="I46" t="s">
        <v>98</v>
      </c>
      <c r="J46" s="98" t="s">
        <v>16</v>
      </c>
      <c r="K46" s="3">
        <v>41911</v>
      </c>
      <c r="L46" s="3"/>
      <c r="M46" s="3"/>
      <c r="N46" t="s">
        <v>17</v>
      </c>
      <c r="O46" s="2" t="str">
        <f t="shared" si="1"/>
        <v/>
      </c>
      <c r="P46" s="4" t="str">
        <f>IF((VLOOKUP($A46,'[2]Invest In OP'!$F$9:$H$65,3,FALSE))&gt;0,"REQ","")</f>
        <v>REQ</v>
      </c>
      <c r="Q46" s="100"/>
      <c r="R46" s="3"/>
      <c r="S46" s="3">
        <v>44201</v>
      </c>
      <c r="T46" s="96" t="str">
        <f t="shared" si="2"/>
        <v/>
      </c>
      <c r="U46" s="96" t="str">
        <f t="shared" si="8"/>
        <v/>
      </c>
      <c r="V46" s="96" t="str">
        <f t="shared" si="7"/>
        <v/>
      </c>
      <c r="W46" s="3">
        <v>44203</v>
      </c>
      <c r="X46" s="3">
        <v>44225</v>
      </c>
      <c r="Y46" s="3" t="str">
        <f t="shared" si="3"/>
        <v/>
      </c>
      <c r="Z46" s="3" t="str">
        <f t="shared" si="4"/>
        <v>REQ</v>
      </c>
      <c r="AA46" s="3" t="str">
        <f t="shared" si="5"/>
        <v>REQ</v>
      </c>
      <c r="AB46" s="96" t="str">
        <f t="shared" si="6"/>
        <v>REQ</v>
      </c>
      <c r="AC46">
        <f>VLOOKUP($A46,Summary!$A$11:$B$67,1,0)</f>
        <v>66124</v>
      </c>
    </row>
    <row r="47" spans="1:29" s="98" customFormat="1" ht="30" customHeight="1" x14ac:dyDescent="0.25">
      <c r="A47">
        <v>62099</v>
      </c>
      <c r="B47" s="98" t="s">
        <v>18</v>
      </c>
      <c r="C47" s="98" t="s">
        <v>274</v>
      </c>
      <c r="D47" s="98" t="s">
        <v>19</v>
      </c>
      <c r="E47" s="98" t="s">
        <v>20</v>
      </c>
      <c r="H47" t="s">
        <v>21</v>
      </c>
      <c r="I47" t="s">
        <v>21</v>
      </c>
      <c r="J47" s="98" t="s">
        <v>16</v>
      </c>
      <c r="K47" s="3">
        <v>39332</v>
      </c>
      <c r="L47" s="3"/>
      <c r="M47" s="3">
        <v>44435</v>
      </c>
      <c r="N47" t="s">
        <v>22</v>
      </c>
      <c r="O47" s="121" t="s">
        <v>213</v>
      </c>
      <c r="P47" s="4" t="str">
        <f>IF((VLOOKUP($A47,'[2]Invest In OP'!$F$9:$H$65,3,FALSE))&gt;0,"REQ","")</f>
        <v/>
      </c>
      <c r="Q47" s="101"/>
      <c r="R47" s="3"/>
      <c r="S47" s="3">
        <v>44215</v>
      </c>
      <c r="T47" s="96" t="str">
        <f t="shared" si="2"/>
        <v/>
      </c>
      <c r="U47" s="96" t="str">
        <f t="shared" si="8"/>
        <v>REQ</v>
      </c>
      <c r="V47" s="96" t="str">
        <f t="shared" si="7"/>
        <v>REQ</v>
      </c>
      <c r="W47" s="3">
        <v>44204</v>
      </c>
      <c r="X47" s="3">
        <v>44364</v>
      </c>
      <c r="Y47" s="3" t="str">
        <f t="shared" si="3"/>
        <v/>
      </c>
      <c r="Z47" s="3" t="str">
        <f t="shared" si="4"/>
        <v>REQ</v>
      </c>
      <c r="AA47" s="3" t="str">
        <f t="shared" si="5"/>
        <v>REQ</v>
      </c>
      <c r="AB47" s="96" t="str">
        <f t="shared" si="6"/>
        <v>REQ</v>
      </c>
      <c r="AC47">
        <f>VLOOKUP($A47,Summary!$A$11:$B$67,1,0)</f>
        <v>62099</v>
      </c>
    </row>
    <row r="48" spans="1:29" s="98" customFormat="1" ht="30" customHeight="1" x14ac:dyDescent="0.25">
      <c r="A48">
        <v>66077</v>
      </c>
      <c r="B48" s="98" t="s">
        <v>125</v>
      </c>
      <c r="C48" s="98" t="s">
        <v>126</v>
      </c>
      <c r="D48" s="98" t="s">
        <v>127</v>
      </c>
      <c r="E48" s="98" t="s">
        <v>128</v>
      </c>
      <c r="H48" t="s">
        <v>98</v>
      </c>
      <c r="I48" t="s">
        <v>98</v>
      </c>
      <c r="J48" s="98" t="s">
        <v>16</v>
      </c>
      <c r="K48" s="3">
        <v>41614</v>
      </c>
      <c r="L48" s="3"/>
      <c r="M48" s="3"/>
      <c r="N48" t="s">
        <v>43</v>
      </c>
      <c r="O48" s="2" t="str">
        <f t="shared" si="1"/>
        <v/>
      </c>
      <c r="P48" s="4" t="str">
        <f>IF((VLOOKUP($A48,'[2]Invest In OP'!$F$9:$H$65,3,FALSE))&gt;0,"REQ","")</f>
        <v>REQ</v>
      </c>
      <c r="Q48" s="100"/>
      <c r="R48" s="3"/>
      <c r="S48" s="3">
        <v>44196</v>
      </c>
      <c r="T48" s="96" t="str">
        <f t="shared" si="2"/>
        <v/>
      </c>
      <c r="U48" s="96" t="str">
        <f t="shared" si="8"/>
        <v/>
      </c>
      <c r="V48" s="96" t="str">
        <f t="shared" si="7"/>
        <v/>
      </c>
      <c r="W48" s="3">
        <v>44179</v>
      </c>
      <c r="X48" s="3">
        <v>44201</v>
      </c>
      <c r="Y48" s="3" t="str">
        <f t="shared" si="3"/>
        <v/>
      </c>
      <c r="Z48" s="3" t="str">
        <f t="shared" si="4"/>
        <v/>
      </c>
      <c r="AA48" s="3" t="str">
        <f t="shared" si="5"/>
        <v/>
      </c>
      <c r="AB48" s="96" t="str">
        <f t="shared" si="6"/>
        <v/>
      </c>
      <c r="AC48">
        <f>VLOOKUP($A48,Summary!$A$11:$B$67,1,0)</f>
        <v>66077</v>
      </c>
    </row>
    <row r="49" spans="1:29" s="98" customFormat="1" ht="30" customHeight="1" x14ac:dyDescent="0.25">
      <c r="A49">
        <v>67150</v>
      </c>
      <c r="B49" s="98" t="s">
        <v>147</v>
      </c>
      <c r="C49" s="98" t="s">
        <v>148</v>
      </c>
      <c r="D49" s="98" t="s">
        <v>149</v>
      </c>
      <c r="E49" s="98" t="s">
        <v>121</v>
      </c>
      <c r="H49" t="s">
        <v>114</v>
      </c>
      <c r="I49" t="s">
        <v>114</v>
      </c>
      <c r="J49" s="98" t="s">
        <v>16</v>
      </c>
      <c r="K49" s="3">
        <v>42328</v>
      </c>
      <c r="L49" s="3"/>
      <c r="M49" s="3"/>
      <c r="N49" t="s">
        <v>22</v>
      </c>
      <c r="O49" s="2" t="str">
        <f t="shared" si="1"/>
        <v/>
      </c>
      <c r="P49" s="4" t="str">
        <f>IF((VLOOKUP($A49,'[2]Invest In OP'!$F$9:$H$65,3,FALSE))&gt;0,"REQ","")</f>
        <v>REQ</v>
      </c>
      <c r="Q49" s="101"/>
      <c r="R49" s="3"/>
      <c r="S49" s="3">
        <v>44204</v>
      </c>
      <c r="T49" s="96" t="str">
        <f t="shared" si="2"/>
        <v/>
      </c>
      <c r="U49" s="96" t="str">
        <f t="shared" si="8"/>
        <v>REQ</v>
      </c>
      <c r="V49" s="96" t="str">
        <f t="shared" si="7"/>
        <v>REQ</v>
      </c>
      <c r="W49" s="3">
        <v>44180</v>
      </c>
      <c r="X49" s="3">
        <v>44211</v>
      </c>
      <c r="Y49" s="3" t="str">
        <f t="shared" si="3"/>
        <v/>
      </c>
      <c r="Z49" s="3" t="str">
        <f t="shared" si="4"/>
        <v/>
      </c>
      <c r="AA49" s="3" t="str">
        <f t="shared" si="5"/>
        <v>REQ</v>
      </c>
      <c r="AB49" s="96" t="str">
        <f t="shared" si="6"/>
        <v>REQ</v>
      </c>
      <c r="AC49">
        <f>VLOOKUP($A49,Summary!$A$11:$B$67,1,0)</f>
        <v>67150</v>
      </c>
    </row>
    <row r="50" spans="1:29" s="98" customFormat="1" ht="30" customHeight="1" x14ac:dyDescent="0.25">
      <c r="A50">
        <v>67850</v>
      </c>
      <c r="B50" s="98" t="s">
        <v>168</v>
      </c>
      <c r="C50" s="98" t="s">
        <v>169</v>
      </c>
      <c r="D50" s="98" t="s">
        <v>170</v>
      </c>
      <c r="E50" s="98" t="s">
        <v>171</v>
      </c>
      <c r="H50" t="s">
        <v>172</v>
      </c>
      <c r="I50" t="s">
        <v>172</v>
      </c>
      <c r="J50" s="98" t="s">
        <v>16</v>
      </c>
      <c r="K50" s="3">
        <v>43735</v>
      </c>
      <c r="L50" s="3"/>
      <c r="M50" s="3"/>
      <c r="N50" t="s">
        <v>17</v>
      </c>
      <c r="O50" s="2" t="str">
        <f t="shared" si="1"/>
        <v>REQ</v>
      </c>
      <c r="P50" s="4" t="str">
        <f>IF((VLOOKUP($A50,'[2]Invest In OP'!$F$9:$H$65,3,FALSE))&gt;0,"REQ","")</f>
        <v>REQ</v>
      </c>
      <c r="Q50" s="97"/>
      <c r="R50" s="3">
        <v>32363</v>
      </c>
      <c r="S50" s="3">
        <v>32363</v>
      </c>
      <c r="T50" s="96" t="str">
        <f t="shared" si="2"/>
        <v>REQ</v>
      </c>
      <c r="U50" s="96" t="str">
        <f t="shared" si="8"/>
        <v/>
      </c>
      <c r="V50" s="96" t="str">
        <f t="shared" si="7"/>
        <v>REQ</v>
      </c>
      <c r="W50" s="3">
        <v>42923</v>
      </c>
      <c r="X50" s="3">
        <v>44208</v>
      </c>
      <c r="Y50" s="3" t="str">
        <f t="shared" si="3"/>
        <v>REQ</v>
      </c>
      <c r="Z50" s="3" t="str">
        <f t="shared" si="4"/>
        <v/>
      </c>
      <c r="AA50" s="3" t="str">
        <f t="shared" si="5"/>
        <v>REQ</v>
      </c>
      <c r="AB50" s="96" t="str">
        <f t="shared" si="6"/>
        <v>REQ</v>
      </c>
      <c r="AC50">
        <f>VLOOKUP($A50,Summary!$A$11:$B$67,1,0)</f>
        <v>67850</v>
      </c>
    </row>
    <row r="51" spans="1:29" s="98" customFormat="1" ht="30" customHeight="1" x14ac:dyDescent="0.25">
      <c r="A51">
        <v>78852</v>
      </c>
      <c r="B51" s="98" t="s">
        <v>198</v>
      </c>
      <c r="C51" s="98" t="s">
        <v>199</v>
      </c>
      <c r="D51" s="98" t="s">
        <v>200</v>
      </c>
      <c r="E51" s="98" t="s">
        <v>27</v>
      </c>
      <c r="H51" t="s">
        <v>172</v>
      </c>
      <c r="I51" t="s">
        <v>172</v>
      </c>
      <c r="J51" s="98" t="s">
        <v>16</v>
      </c>
      <c r="K51" s="3">
        <v>43888</v>
      </c>
      <c r="L51" s="3"/>
      <c r="M51" s="3"/>
      <c r="N51" t="s">
        <v>22</v>
      </c>
      <c r="O51" s="2" t="str">
        <f t="shared" si="1"/>
        <v>REQ</v>
      </c>
      <c r="P51" s="4" t="str">
        <f>IF((VLOOKUP($A51,'[2]Invest In OP'!$F$9:$H$65,3,FALSE))&gt;0,"REQ","")</f>
        <v>REQ</v>
      </c>
      <c r="Q51" s="102"/>
      <c r="R51" s="3">
        <v>44252</v>
      </c>
      <c r="S51" s="3">
        <v>44235</v>
      </c>
      <c r="T51" s="96" t="str">
        <f t="shared" si="2"/>
        <v>REQ</v>
      </c>
      <c r="U51" s="96" t="str">
        <f t="shared" si="8"/>
        <v>REQ</v>
      </c>
      <c r="V51" s="96" t="str">
        <f t="shared" si="7"/>
        <v>REQ</v>
      </c>
      <c r="W51" s="3">
        <v>44210</v>
      </c>
      <c r="X51" s="3">
        <v>44229</v>
      </c>
      <c r="Y51" s="3" t="str">
        <f t="shared" si="3"/>
        <v>REQ</v>
      </c>
      <c r="Z51" s="3" t="str">
        <f t="shared" si="4"/>
        <v>REQ</v>
      </c>
      <c r="AA51" s="3" t="str">
        <f t="shared" si="5"/>
        <v>REQ</v>
      </c>
      <c r="AB51" s="96" t="str">
        <f t="shared" si="6"/>
        <v>REQ</v>
      </c>
      <c r="AC51">
        <f>VLOOKUP($A51,Summary!$A$11:$B$67,1,0)</f>
        <v>78852</v>
      </c>
    </row>
    <row r="52" spans="1:29" s="98" customFormat="1" ht="30" customHeight="1" x14ac:dyDescent="0.25">
      <c r="A52">
        <v>78067</v>
      </c>
      <c r="B52" s="98" t="s">
        <v>186</v>
      </c>
      <c r="C52" s="98" t="s">
        <v>187</v>
      </c>
      <c r="D52" s="98" t="s">
        <v>188</v>
      </c>
      <c r="E52" s="98" t="s">
        <v>189</v>
      </c>
      <c r="H52" t="s">
        <v>172</v>
      </c>
      <c r="I52" t="s">
        <v>172</v>
      </c>
      <c r="J52" s="98" t="s">
        <v>16</v>
      </c>
      <c r="K52" s="3">
        <v>43644</v>
      </c>
      <c r="L52" s="3"/>
      <c r="M52" s="3"/>
      <c r="N52" t="s">
        <v>17</v>
      </c>
      <c r="O52" s="2" t="str">
        <f t="shared" si="1"/>
        <v>REQ</v>
      </c>
      <c r="P52" s="4" t="str">
        <f>IF((VLOOKUP($A52,'[2]Invest In OP'!$F$9:$H$65,3,FALSE))&gt;0,"REQ","")</f>
        <v>REQ</v>
      </c>
      <c r="Q52" s="97"/>
      <c r="R52" s="3">
        <v>44203</v>
      </c>
      <c r="S52" s="3">
        <v>44223</v>
      </c>
      <c r="T52" s="96" t="str">
        <f t="shared" si="2"/>
        <v>REQ</v>
      </c>
      <c r="U52" s="96" t="str">
        <f t="shared" si="8"/>
        <v>REQ</v>
      </c>
      <c r="V52" s="96" t="str">
        <f t="shared" si="7"/>
        <v>REQ</v>
      </c>
      <c r="W52" s="3">
        <v>44203</v>
      </c>
      <c r="X52" s="3"/>
      <c r="Y52" s="3" t="str">
        <f t="shared" si="3"/>
        <v>REQ</v>
      </c>
      <c r="Z52" s="3" t="str">
        <f t="shared" si="4"/>
        <v>REQ</v>
      </c>
      <c r="AA52" s="3" t="str">
        <f t="shared" si="5"/>
        <v/>
      </c>
      <c r="AB52" s="96" t="str">
        <f t="shared" si="6"/>
        <v>REQ</v>
      </c>
      <c r="AC52">
        <f>VLOOKUP($A52,Summary!$A$11:$B$67,1,0)</f>
        <v>78067</v>
      </c>
    </row>
    <row r="53" spans="1:29" s="98" customFormat="1" ht="30" customHeight="1" x14ac:dyDescent="0.25">
      <c r="A53">
        <v>64782</v>
      </c>
      <c r="B53" s="98" t="s">
        <v>63</v>
      </c>
      <c r="C53" s="98" t="s">
        <v>64</v>
      </c>
      <c r="D53" s="98" t="s">
        <v>65</v>
      </c>
      <c r="E53" s="98" t="s">
        <v>66</v>
      </c>
      <c r="H53" t="s">
        <v>15</v>
      </c>
      <c r="I53" t="s">
        <v>15</v>
      </c>
      <c r="J53" s="98" t="s">
        <v>16</v>
      </c>
      <c r="K53" s="3">
        <v>40542</v>
      </c>
      <c r="L53" s="3"/>
      <c r="M53" s="3"/>
      <c r="N53" t="s">
        <v>17</v>
      </c>
      <c r="O53" s="2" t="str">
        <f t="shared" si="1"/>
        <v/>
      </c>
      <c r="P53" s="4" t="str">
        <f>IF((VLOOKUP($A53,'[2]Invest In OP'!$F$9:$H$65,3,FALSE))&gt;0,"REQ","")</f>
        <v>REQ</v>
      </c>
      <c r="Q53" s="103"/>
      <c r="R53" s="3">
        <v>44172</v>
      </c>
      <c r="S53" s="3">
        <v>44183</v>
      </c>
      <c r="T53" s="96" t="str">
        <f t="shared" si="2"/>
        <v/>
      </c>
      <c r="U53" s="96" t="str">
        <f t="shared" si="8"/>
        <v/>
      </c>
      <c r="V53" s="96" t="str">
        <f t="shared" si="7"/>
        <v/>
      </c>
      <c r="W53" s="3">
        <v>44179</v>
      </c>
      <c r="X53" s="3">
        <v>44201</v>
      </c>
      <c r="Y53" s="3" t="str">
        <f t="shared" si="3"/>
        <v/>
      </c>
      <c r="Z53" s="3" t="str">
        <f t="shared" si="4"/>
        <v/>
      </c>
      <c r="AA53" s="3" t="str">
        <f t="shared" si="5"/>
        <v/>
      </c>
      <c r="AB53" s="96" t="str">
        <f t="shared" si="6"/>
        <v/>
      </c>
      <c r="AC53">
        <f>VLOOKUP($A53,Summary!$A$11:$B$67,1,0)</f>
        <v>64782</v>
      </c>
    </row>
    <row r="54" spans="1:29" s="98" customFormat="1" ht="30" customHeight="1" x14ac:dyDescent="0.25">
      <c r="A54">
        <v>64332</v>
      </c>
      <c r="B54" s="98" t="s">
        <v>55</v>
      </c>
      <c r="C54" s="98" t="s">
        <v>56</v>
      </c>
      <c r="D54" s="98" t="s">
        <v>57</v>
      </c>
      <c r="E54" s="98" t="s">
        <v>58</v>
      </c>
      <c r="H54" t="s">
        <v>15</v>
      </c>
      <c r="I54" t="s">
        <v>15</v>
      </c>
      <c r="J54" s="98" t="s">
        <v>16</v>
      </c>
      <c r="K54" s="3">
        <v>40177</v>
      </c>
      <c r="L54" s="3"/>
      <c r="M54" s="3"/>
      <c r="N54" t="s">
        <v>17</v>
      </c>
      <c r="O54" s="2" t="str">
        <f t="shared" si="1"/>
        <v/>
      </c>
      <c r="P54" s="4" t="str">
        <f>IF((VLOOKUP($A54,'[2]Invest In OP'!$F$9:$H$65,3,FALSE))&gt;0,"REQ","")</f>
        <v>REQ</v>
      </c>
      <c r="Q54" s="12"/>
      <c r="R54" s="3">
        <v>44180</v>
      </c>
      <c r="S54" s="3">
        <v>44202</v>
      </c>
      <c r="T54" s="96" t="str">
        <f t="shared" si="2"/>
        <v/>
      </c>
      <c r="U54" s="96" t="str">
        <f t="shared" si="8"/>
        <v>REQ</v>
      </c>
      <c r="V54" s="96" t="str">
        <f>IF(OR((T54="REQ"),( U54="REQ")),"REQ","")</f>
        <v>REQ</v>
      </c>
      <c r="W54" s="3">
        <v>44181</v>
      </c>
      <c r="X54" s="3">
        <v>44230</v>
      </c>
      <c r="Y54" s="3" t="str">
        <f t="shared" si="3"/>
        <v/>
      </c>
      <c r="Z54" s="3" t="str">
        <f t="shared" si="4"/>
        <v/>
      </c>
      <c r="AA54" s="3" t="str">
        <f t="shared" si="5"/>
        <v>REQ</v>
      </c>
      <c r="AB54" s="96" t="str">
        <f>IF(OR((Y54="REQ"),( Z54="REQ"),(AA54="REQ")),"REQ","")</f>
        <v>REQ</v>
      </c>
      <c r="AC54">
        <f>VLOOKUP($A54,Summary!$A$11:$B$67,1,0)</f>
        <v>64332</v>
      </c>
    </row>
    <row r="55" spans="1:29" s="98" customFormat="1" ht="30" customHeight="1" x14ac:dyDescent="0.25">
      <c r="A55">
        <v>65391</v>
      </c>
      <c r="B55" s="98" t="s">
        <v>94</v>
      </c>
      <c r="C55" s="98" t="s">
        <v>95</v>
      </c>
      <c r="D55" s="98" t="s">
        <v>268</v>
      </c>
      <c r="E55" s="98" t="s">
        <v>14</v>
      </c>
      <c r="H55" t="s">
        <v>75</v>
      </c>
      <c r="I55" t="s">
        <v>75</v>
      </c>
      <c r="J55" s="98" t="s">
        <v>16</v>
      </c>
      <c r="K55" s="3">
        <v>41037</v>
      </c>
      <c r="L55" s="3"/>
      <c r="M55" s="3"/>
      <c r="N55" t="s">
        <v>22</v>
      </c>
      <c r="O55" s="2" t="str">
        <f t="shared" si="1"/>
        <v/>
      </c>
      <c r="P55" s="4" t="str">
        <f>IF((VLOOKUP($A55,'[2]Invest In OP'!$F$9:$H$65,3,FALSE))&gt;0,"REQ","")</f>
        <v>REQ</v>
      </c>
      <c r="Q55" s="102"/>
      <c r="R55" s="3">
        <v>44228</v>
      </c>
      <c r="S55" s="3">
        <v>44229</v>
      </c>
      <c r="T55" s="96" t="str">
        <f t="shared" si="2"/>
        <v/>
      </c>
      <c r="U55" s="96" t="str">
        <f t="shared" si="8"/>
        <v>REQ</v>
      </c>
      <c r="V55" s="96" t="str">
        <f>IF(OR((T55="REQ"),( U55="REQ")),"REQ","")</f>
        <v>REQ</v>
      </c>
      <c r="W55" s="3">
        <v>44230</v>
      </c>
      <c r="X55" s="3">
        <v>44244</v>
      </c>
      <c r="Y55" s="3" t="str">
        <f t="shared" si="3"/>
        <v/>
      </c>
      <c r="Z55" s="3" t="str">
        <f t="shared" si="4"/>
        <v>REQ</v>
      </c>
      <c r="AA55" s="3" t="str">
        <f t="shared" si="5"/>
        <v>REQ</v>
      </c>
      <c r="AB55" s="96" t="str">
        <f>IF(OR((Y55="REQ"),( Z55="REQ"),(AA55="REQ")),"REQ","")</f>
        <v>REQ</v>
      </c>
      <c r="AC55">
        <f>VLOOKUP($A55,Summary!$A$11:$B$67,1,0)</f>
        <v>65391</v>
      </c>
    </row>
    <row r="56" spans="1:29" s="98" customFormat="1" ht="30" customHeight="1" x14ac:dyDescent="0.25">
      <c r="A56">
        <v>64225</v>
      </c>
      <c r="B56" s="98" t="s">
        <v>51</v>
      </c>
      <c r="C56" s="98" t="s">
        <v>52</v>
      </c>
      <c r="D56" s="98" t="s">
        <v>53</v>
      </c>
      <c r="E56" s="98" t="s">
        <v>54</v>
      </c>
      <c r="H56" t="s">
        <v>15</v>
      </c>
      <c r="I56" t="s">
        <v>15</v>
      </c>
      <c r="J56" s="98" t="s">
        <v>16</v>
      </c>
      <c r="K56" s="3">
        <v>40533</v>
      </c>
      <c r="L56" s="3"/>
      <c r="M56" s="3"/>
      <c r="N56" t="s">
        <v>17</v>
      </c>
      <c r="O56" s="2" t="str">
        <f t="shared" si="1"/>
        <v/>
      </c>
      <c r="P56" s="4" t="str">
        <f>IF((VLOOKUP($A56,'[2]Invest In OP'!$F$9:$H$65,3,FALSE))&gt;0,"REQ","")</f>
        <v>REQ</v>
      </c>
      <c r="Q56" s="12"/>
      <c r="R56" s="3"/>
      <c r="S56" s="3">
        <v>44183</v>
      </c>
      <c r="T56" s="96" t="str">
        <f t="shared" si="2"/>
        <v/>
      </c>
      <c r="U56" s="96" t="str">
        <f t="shared" si="8"/>
        <v/>
      </c>
      <c r="V56" s="96" t="str">
        <f>IF(OR((T56="REQ"),( U56="REQ")),"REQ","")</f>
        <v/>
      </c>
      <c r="W56" s="3">
        <v>44179</v>
      </c>
      <c r="X56" s="3">
        <v>44183</v>
      </c>
      <c r="Y56" s="3" t="str">
        <f t="shared" si="3"/>
        <v/>
      </c>
      <c r="Z56" s="3" t="str">
        <f t="shared" si="4"/>
        <v/>
      </c>
      <c r="AA56" s="3" t="str">
        <f t="shared" si="5"/>
        <v/>
      </c>
      <c r="AB56" s="96" t="str">
        <f>IF(OR((Y56="REQ"),( Z56="REQ"),(AA56="REQ")),"REQ","")</f>
        <v/>
      </c>
      <c r="AC56">
        <f>VLOOKUP($A56,Summary!$A$11:$B$67,1,0)</f>
        <v>64225</v>
      </c>
    </row>
    <row r="57" spans="1:29" ht="30.75" customHeight="1" x14ac:dyDescent="0.25">
      <c r="A57">
        <v>66131</v>
      </c>
      <c r="B57" s="98" t="s">
        <v>135</v>
      </c>
      <c r="C57" s="98" t="s">
        <v>136</v>
      </c>
      <c r="D57" s="98" t="s">
        <v>137</v>
      </c>
      <c r="E57" s="98" t="s">
        <v>275</v>
      </c>
      <c r="F57" s="98"/>
      <c r="G57" s="98"/>
      <c r="H57" t="s">
        <v>98</v>
      </c>
      <c r="I57" t="s">
        <v>98</v>
      </c>
      <c r="J57" s="98" t="s">
        <v>16</v>
      </c>
      <c r="K57" s="3">
        <v>41898</v>
      </c>
      <c r="N57" t="s">
        <v>22</v>
      </c>
      <c r="O57" s="2" t="str">
        <f t="shared" si="1"/>
        <v/>
      </c>
      <c r="P57" s="4" t="str">
        <f>IF((VLOOKUP($A57,'[2]Invest In OP'!$F$9:$H$65,3,FALSE))&gt;0,"REQ","")</f>
        <v>REQ</v>
      </c>
      <c r="Q57" s="12"/>
      <c r="R57" s="3">
        <v>44216</v>
      </c>
      <c r="S57" s="3">
        <v>44216</v>
      </c>
      <c r="T57" s="96" t="str">
        <f t="shared" si="2"/>
        <v/>
      </c>
      <c r="U57" s="96" t="str">
        <f t="shared" si="8"/>
        <v>REQ</v>
      </c>
      <c r="V57" s="96" t="str">
        <f>IF(OR((T57="REQ"),( U57="REQ")),"REQ","")</f>
        <v>REQ</v>
      </c>
      <c r="W57" s="3">
        <v>44377</v>
      </c>
      <c r="X57" s="3">
        <v>44389</v>
      </c>
      <c r="Y57" s="3" t="str">
        <f t="shared" si="3"/>
        <v/>
      </c>
      <c r="Z57" s="3" t="str">
        <f t="shared" si="4"/>
        <v>REQ</v>
      </c>
      <c r="AA57" s="3" t="str">
        <f t="shared" si="5"/>
        <v>REQ</v>
      </c>
      <c r="AB57" s="96" t="str">
        <f>IF(OR((Y57="REQ"),( Z57="REQ"),(AA57="REQ")),"REQ","")</f>
        <v>REQ</v>
      </c>
      <c r="AC57">
        <f>VLOOKUP($A57,Summary!$A$11:$B$67,1,0)</f>
        <v>66131</v>
      </c>
    </row>
    <row r="58" spans="1:29" s="109" customFormat="1" ht="45" x14ac:dyDescent="0.25">
      <c r="A58" s="123">
        <v>79201</v>
      </c>
      <c r="B58" s="109" t="s">
        <v>278</v>
      </c>
      <c r="C58" s="109" t="s">
        <v>277</v>
      </c>
      <c r="D58" s="110" t="s">
        <v>57</v>
      </c>
      <c r="E58" s="110" t="s">
        <v>58</v>
      </c>
      <c r="H58" s="109" t="s">
        <v>279</v>
      </c>
      <c r="J58" s="110" t="s">
        <v>16</v>
      </c>
      <c r="K58" s="111">
        <v>44405</v>
      </c>
      <c r="L58" s="111"/>
      <c r="M58" s="111"/>
      <c r="N58" s="123" t="s">
        <v>17</v>
      </c>
      <c r="O58" s="123" t="str">
        <f t="shared" si="1"/>
        <v>REQ</v>
      </c>
      <c r="P58" s="124" t="e">
        <f>IF((VLOOKUP($A58,'[2]Invest In OP'!$F$9:$H$65,3,FALSE))&gt;0,"REQ","")</f>
        <v>#N/A</v>
      </c>
      <c r="Q58" s="123" t="s">
        <v>216</v>
      </c>
      <c r="R58" s="113"/>
      <c r="S58" s="113"/>
      <c r="T58" s="113" t="str">
        <f t="shared" si="2"/>
        <v>REQ</v>
      </c>
      <c r="U58" s="113" t="str">
        <f t="shared" si="8"/>
        <v/>
      </c>
      <c r="V58" s="113" t="str">
        <f>IF(OR((T58="REQ"),( U58="REQ")),"REQ","")</f>
        <v>REQ</v>
      </c>
      <c r="W58" s="113"/>
      <c r="X58" s="113"/>
      <c r="Y58" s="111" t="str">
        <f t="shared" si="3"/>
        <v>REQ</v>
      </c>
      <c r="Z58" s="111" t="str">
        <f t="shared" si="4"/>
        <v/>
      </c>
      <c r="AA58" s="111" t="str">
        <f t="shared" si="5"/>
        <v/>
      </c>
      <c r="AB58" s="113" t="str">
        <f>IF(OR((Y58="REQ"),( Z58="REQ"),(AA58="REQ")),"REQ","")</f>
        <v>REQ</v>
      </c>
      <c r="AC58" s="109">
        <f>VLOOKUP($A58,Summary!$A$11:$B$67,1,0)</f>
        <v>79201</v>
      </c>
    </row>
    <row r="60" spans="1:29" x14ac:dyDescent="0.25">
      <c r="A60" s="5"/>
    </row>
    <row r="61" spans="1:29" x14ac:dyDescent="0.25">
      <c r="A61" s="5"/>
    </row>
    <row r="62" spans="1:29" x14ac:dyDescent="0.25">
      <c r="A62" s="5"/>
    </row>
  </sheetData>
  <autoFilter ref="A1:AB58" xr:uid="{B90595EA-0F5C-4442-95A1-A834A2E127AD}"/>
  <sortState xmlns:xlrd2="http://schemas.microsoft.com/office/spreadsheetml/2017/richdata2" ref="A2:X53">
    <sortCondition ref="I1"/>
  </sortState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Harrington</dc:creator>
  <cp:lastModifiedBy>Tracey LeGrand</cp:lastModifiedBy>
  <dcterms:created xsi:type="dcterms:W3CDTF">2020-09-02T17:07:00Z</dcterms:created>
  <dcterms:modified xsi:type="dcterms:W3CDTF">2021-10-28T20:29:46Z</dcterms:modified>
</cp:coreProperties>
</file>